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285" yWindow="330" windowWidth="29040" windowHeight="12975" activeTab="1"/>
  </bookViews>
  <sheets>
    <sheet name="Без подвед 2024" sheetId="4" r:id="rId1"/>
    <sheet name="С подвед 2024" sheetId="2" r:id="rId2"/>
  </sheets>
  <externalReferences>
    <externalReference r:id="rId3"/>
    <externalReference r:id="rId4"/>
  </externalReferences>
  <definedNames>
    <definedName name="_xlnm._FilterDatabase" localSheetId="0" hidden="1">'Без подвед 2024'!$A$3:$F$11</definedName>
    <definedName name="_xlnm._FilterDatabase" localSheetId="1" hidden="1">'С подвед 2024'!$A$2:$F$2</definedName>
    <definedName name="Z_445D817E_2425_4531_A711_3FABC3F70315_.wvu.FilterData" localSheetId="0" hidden="1">'Без подвед 2024'!$A$3:$F$3</definedName>
    <definedName name="Z_445D817E_2425_4531_A711_3FABC3F70315_.wvu.FilterData" localSheetId="1" hidden="1">'С подвед 2024'!$A$2:$F$2</definedName>
    <definedName name="Z_6B627947_DF05_44F1_98F0_96B0D968D728_.wvu.FilterData" localSheetId="0" hidden="1">'Без подвед 2024'!$A$3:$F$3</definedName>
    <definedName name="Z_6B627947_DF05_44F1_98F0_96B0D968D728_.wvu.FilterData" localSheetId="1" hidden="1">'С подвед 2024'!$A$2:$F$2</definedName>
    <definedName name="_xlnm.Print_Area" localSheetId="0">'Без подвед 2024'!$A$1:$F$11</definedName>
    <definedName name="_xlnm.Print_Area" localSheetId="1">'С подвед 2024'!$A$1:$F$9</definedName>
  </definedNames>
  <calcPr calcId="145621"/>
</workbook>
</file>

<file path=xl/calcChain.xml><?xml version="1.0" encoding="utf-8"?>
<calcChain xmlns="http://schemas.openxmlformats.org/spreadsheetml/2006/main">
  <c r="D9" i="2" l="1"/>
  <c r="C9" i="2"/>
  <c r="E4" i="2"/>
  <c r="F6" i="2"/>
  <c r="F5" i="2"/>
  <c r="F9" i="2" s="1"/>
  <c r="E6" i="2"/>
  <c r="E5" i="2"/>
  <c r="E9" i="2" s="1"/>
  <c r="E8" i="2"/>
  <c r="E7" i="2"/>
  <c r="F5" i="4"/>
  <c r="E6" i="4"/>
  <c r="E7" i="4"/>
  <c r="E8" i="4"/>
  <c r="E9" i="4"/>
  <c r="E10" i="4"/>
  <c r="E5" i="4"/>
  <c r="C2" i="2" l="1"/>
  <c r="C11" i="4" l="1"/>
  <c r="F8" i="4"/>
  <c r="F10" i="4"/>
  <c r="C3" i="4"/>
  <c r="D11" i="4" l="1"/>
  <c r="E11" i="4"/>
  <c r="F11" i="4" l="1"/>
  <c r="F6" i="4"/>
  <c r="F7" i="4"/>
  <c r="B3" i="4" l="1"/>
  <c r="B2" i="2" l="1"/>
</calcChain>
</file>

<file path=xl/sharedStrings.xml><?xml version="1.0" encoding="utf-8"?>
<sst xmlns="http://schemas.openxmlformats.org/spreadsheetml/2006/main" count="25" uniqueCount="19">
  <si>
    <t>Место      в рейтинге</t>
  </si>
  <si>
    <t xml:space="preserve">максимальная рейтинговая оценка </t>
  </si>
  <si>
    <t>Среднее значение</t>
  </si>
  <si>
    <t>Администрация города Канска Красноярского края</t>
  </si>
  <si>
    <t>Управление образования администрации города Канска</t>
  </si>
  <si>
    <t>Управление строительства и жилищно-коммунального хозяйства администрации города Канска</t>
  </si>
  <si>
    <t>Отдел культуры администрации города Канска</t>
  </si>
  <si>
    <t>Отдел физической культуры, спорта и молодежной политики администрации города Канска</t>
  </si>
  <si>
    <t>Комитет по управлению муниципальным имуществом города Канска</t>
  </si>
  <si>
    <t>Контрольно-счетная комиссия города Канска</t>
  </si>
  <si>
    <t xml:space="preserve"> Муниципальное казенное учреждение "Управление по делам гражданской обороны и чрезвычайным ситуациям"</t>
  </si>
  <si>
    <t>Финансовое управление администрации города Канска</t>
  </si>
  <si>
    <t>Канский городской Совет депутатов</t>
  </si>
  <si>
    <t>Управление  градостроительства администрации города Канска</t>
  </si>
  <si>
    <t>Рейтинговая оценка качества финансового менеджмента главных администраторов, не имеющих подведомственных учреждений, за 2024 год</t>
  </si>
  <si>
    <r>
      <t xml:space="preserve">ИТОГО по распорядителю
(к-во баллов)
</t>
    </r>
    <r>
      <rPr>
        <b/>
        <sz val="11"/>
        <color indexed="8"/>
        <rFont val="Times New Roman"/>
        <family val="1"/>
      </rPr>
      <t xml:space="preserve">КФМ
</t>
    </r>
    <r>
      <rPr>
        <i/>
        <sz val="11"/>
        <color indexed="8"/>
        <rFont val="Times New Roman"/>
        <family val="1"/>
        <charset val="204"/>
      </rPr>
      <t>(суммарная оценка качества ФМ)
2024 год</t>
    </r>
  </si>
  <si>
    <r>
      <t xml:space="preserve">Q
(уровень качества ФМ)
</t>
    </r>
    <r>
      <rPr>
        <i/>
        <sz val="11"/>
        <color indexed="8"/>
        <rFont val="Times New Roman"/>
        <family val="1"/>
      </rPr>
      <t>макс. уровень качества = 1
2024 год</t>
    </r>
  </si>
  <si>
    <r>
      <t>R</t>
    </r>
    <r>
      <rPr>
        <sz val="11"/>
        <color indexed="8"/>
        <rFont val="Times New Roman"/>
        <family val="1"/>
      </rPr>
      <t xml:space="preserve">
(рейтинговая оценка)
</t>
    </r>
    <r>
      <rPr>
        <i/>
        <sz val="11"/>
        <color indexed="8"/>
        <rFont val="Times New Roman"/>
        <family val="1"/>
      </rPr>
      <t>макс. рейтинг. оценка = 5
2024 год</t>
    </r>
  </si>
  <si>
    <t>Рейтинговая оценка качества финансового менеджмента главных администраторов, имеющих подведомственные учреждения,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</si>
</sst>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i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0"/>
      <color indexed="8"/>
      <name val="Times New Roman"/>
      <family val="1"/>
    </font>
    <font>
      <b/>
      <sz val="11"/>
      <color indexed="8"/>
      <name val="Times New Roman"/>
      <family val="1"/>
      <charset val="204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FFCC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0" fontId="11" fillId="0" borderId="0"/>
    <xf numFmtId="0" fontId="10" fillId="0" borderId="0"/>
  </cellStyleXfs>
  <cellXfs count="53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2" fillId="4" borderId="1" xfId="0" applyFont="1" applyFill="1" applyBorder="1" applyAlignment="1">
      <alignment horizontal="center" wrapText="1"/>
    </xf>
    <xf numFmtId="4" fontId="3" fillId="0" borderId="0" xfId="0" applyNumberFormat="1" applyFont="1" applyFill="1" applyAlignment="1">
      <alignment wrapText="1"/>
    </xf>
    <xf numFmtId="1" fontId="3" fillId="0" borderId="1" xfId="0" applyNumberFormat="1" applyFont="1" applyFill="1" applyBorder="1" applyAlignment="1">
      <alignment horizontal="center" wrapText="1"/>
    </xf>
    <xf numFmtId="4" fontId="3" fillId="0" borderId="1" xfId="0" applyNumberFormat="1" applyFont="1" applyFill="1" applyBorder="1" applyAlignment="1">
      <alignment horizontal="center" wrapText="1"/>
    </xf>
    <xf numFmtId="164" fontId="2" fillId="6" borderId="0" xfId="0" applyNumberFormat="1" applyFont="1" applyFill="1" applyAlignment="1">
      <alignment wrapText="1"/>
    </xf>
    <xf numFmtId="0" fontId="2" fillId="0" borderId="0" xfId="0" applyFont="1" applyFill="1" applyAlignment="1">
      <alignment wrapText="1"/>
    </xf>
    <xf numFmtId="4" fontId="3" fillId="6" borderId="0" xfId="0" applyNumberFormat="1" applyFont="1" applyFill="1" applyAlignment="1">
      <alignment wrapText="1"/>
    </xf>
    <xf numFmtId="0" fontId="3" fillId="0" borderId="1" xfId="0" applyFont="1" applyFill="1" applyBorder="1" applyAlignment="1">
      <alignment horizontal="center" wrapText="1"/>
    </xf>
    <xf numFmtId="0" fontId="2" fillId="7" borderId="1" xfId="0" applyFont="1" applyFill="1" applyBorder="1" applyAlignment="1">
      <alignment wrapText="1"/>
    </xf>
    <xf numFmtId="0" fontId="2" fillId="3" borderId="0" xfId="0" applyFont="1" applyFill="1" applyAlignment="1">
      <alignment horizontal="center" wrapText="1"/>
    </xf>
    <xf numFmtId="0" fontId="2" fillId="0" borderId="0" xfId="0" applyFont="1" applyFill="1" applyBorder="1" applyAlignment="1">
      <alignment wrapText="1"/>
    </xf>
    <xf numFmtId="0" fontId="3" fillId="0" borderId="0" xfId="0" applyFont="1" applyAlignment="1">
      <alignment horizontal="center" wrapText="1"/>
    </xf>
    <xf numFmtId="164" fontId="2" fillId="0" borderId="0" xfId="0" applyNumberFormat="1" applyFont="1" applyFill="1" applyBorder="1" applyAlignment="1">
      <alignment wrapText="1"/>
    </xf>
    <xf numFmtId="164" fontId="8" fillId="0" borderId="0" xfId="0" applyNumberFormat="1" applyFont="1" applyFill="1" applyAlignment="1">
      <alignment wrapText="1"/>
    </xf>
    <xf numFmtId="0" fontId="3" fillId="5" borderId="0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4" fontId="3" fillId="5" borderId="0" xfId="0" applyNumberFormat="1" applyFont="1" applyFill="1" applyBorder="1" applyAlignment="1">
      <alignment wrapText="1"/>
    </xf>
    <xf numFmtId="0" fontId="6" fillId="0" borderId="1" xfId="0" applyNumberFormat="1" applyFont="1" applyFill="1" applyBorder="1" applyAlignment="1">
      <alignment vertical="top" wrapText="1"/>
    </xf>
    <xf numFmtId="1" fontId="7" fillId="0" borderId="1" xfId="0" applyNumberFormat="1" applyFont="1" applyFill="1" applyBorder="1" applyAlignment="1">
      <alignment horizontal="center" wrapText="1"/>
    </xf>
    <xf numFmtId="0" fontId="9" fillId="7" borderId="1" xfId="0" applyFont="1" applyFill="1" applyBorder="1" applyAlignment="1">
      <alignment wrapText="1"/>
    </xf>
    <xf numFmtId="4" fontId="9" fillId="7" borderId="1" xfId="0" applyNumberFormat="1" applyFont="1" applyFill="1" applyBorder="1" applyAlignment="1">
      <alignment horizontal="center" wrapText="1"/>
    </xf>
    <xf numFmtId="0" fontId="2" fillId="5" borderId="0" xfId="0" applyFont="1" applyFill="1" applyAlignment="1">
      <alignment horizontal="center" wrapText="1"/>
    </xf>
    <xf numFmtId="2" fontId="2" fillId="0" borderId="0" xfId="0" applyNumberFormat="1" applyFont="1" applyFill="1" applyAlignment="1">
      <alignment horizontal="center" wrapText="1"/>
    </xf>
    <xf numFmtId="164" fontId="8" fillId="5" borderId="0" xfId="0" applyNumberFormat="1" applyFont="1" applyFill="1" applyBorder="1" applyAlignment="1">
      <alignment wrapText="1"/>
    </xf>
    <xf numFmtId="0" fontId="2" fillId="0" borderId="0" xfId="0" applyFont="1" applyFill="1" applyAlignment="1">
      <alignment horizontal="center" wrapText="1"/>
    </xf>
    <xf numFmtId="164" fontId="2" fillId="0" borderId="0" xfId="0" applyNumberFormat="1" applyFont="1" applyFill="1" applyAlignment="1">
      <alignment horizontal="center" wrapText="1"/>
    </xf>
    <xf numFmtId="164" fontId="8" fillId="0" borderId="0" xfId="0" applyNumberFormat="1" applyFont="1" applyFill="1" applyAlignment="1">
      <alignment horizontal="center" wrapText="1"/>
    </xf>
    <xf numFmtId="164" fontId="2" fillId="0" borderId="0" xfId="0" applyNumberFormat="1" applyFont="1" applyFill="1" applyAlignment="1">
      <alignment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vertical="center" wrapText="1"/>
    </xf>
    <xf numFmtId="0" fontId="3" fillId="8" borderId="0" xfId="0" applyFont="1" applyFill="1" applyAlignment="1">
      <alignment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wrapText="1"/>
    </xf>
    <xf numFmtId="0" fontId="2" fillId="8" borderId="1" xfId="0" applyFont="1" applyFill="1" applyBorder="1" applyAlignment="1">
      <alignment horizontal="center" wrapText="1"/>
    </xf>
    <xf numFmtId="4" fontId="2" fillId="8" borderId="1" xfId="0" applyNumberFormat="1" applyFont="1" applyFill="1" applyBorder="1" applyAlignment="1">
      <alignment horizontal="center" wrapText="1"/>
    </xf>
    <xf numFmtId="2" fontId="2" fillId="8" borderId="1" xfId="0" applyNumberFormat="1" applyFont="1" applyFill="1" applyBorder="1" applyAlignment="1">
      <alignment horizontal="center" wrapText="1"/>
    </xf>
    <xf numFmtId="2" fontId="3" fillId="8" borderId="1" xfId="0" applyNumberFormat="1" applyFont="1" applyFill="1" applyBorder="1" applyAlignment="1">
      <alignment horizontal="center" wrapText="1"/>
    </xf>
    <xf numFmtId="2" fontId="2" fillId="4" borderId="1" xfId="0" applyNumberFormat="1" applyFont="1" applyFill="1" applyBorder="1" applyAlignment="1">
      <alignment horizontal="center" wrapText="1"/>
    </xf>
    <xf numFmtId="2" fontId="9" fillId="7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9" defaultPivotStyle="PivotStyleLight16"/>
  <colors>
    <mruColors>
      <color rgb="FF00FFCC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22~1.FUK\AppData\Local\Temp\7zO0E12F797\&#1060;&#1052;_2019_&#1095;&#1077;&#1088;&#1085;&#1086;&#1074;&#1080;&#108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22~1.FUK\AppData\Local\Temp\7zOC9E62639\&#1060;&#1052;_2019_&#1095;&#1077;&#1088;&#1085;&#1086;&#1074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ГРБС"/>
      <sheetName val="показатели"/>
      <sheetName val="Отчет 2019_баллы"/>
      <sheetName val="Расчет2019"/>
      <sheetName val="ГРБС с низкими оценками"/>
      <sheetName val="Рейтинг_Без подвед_2019_ИТОГ"/>
      <sheetName val="Рейтинг подв_меньше_10_ИТОГ "/>
      <sheetName val="Рейтинг подвед_больше 10_ИТОГ"/>
      <sheetName val="Рейтинг_Без подвед по годам"/>
      <sheetName val="Рейтинг подв_&lt; 10 по годам"/>
      <sheetName val="Рейтинг подведом_&gt;10 по годам"/>
      <sheetName val="Расчет 2018"/>
      <sheetName val="Рейтинг подв_меньше_10_ИТОГ)"/>
      <sheetName val="Рейтинг подведом_больше 10_ИТОГ"/>
      <sheetName val="Рейтинг_Без подвед_2018_ИТОГ"/>
      <sheetName val="Рейтинг_Без подвед_2018"/>
      <sheetName val="Рейтинг подведом_больше 10_2018"/>
      <sheetName val="Рейтинг подведом_меньше_10_2018"/>
      <sheetName val="Расчет 2018 баллы"/>
      <sheetName val="Лист1"/>
    </sheetNames>
    <sheetDataSet>
      <sheetData sheetId="0"/>
      <sheetData sheetId="1"/>
      <sheetData sheetId="2"/>
      <sheetData sheetId="3">
        <row r="3">
          <cell r="B3" t="str">
            <v>Главные администраторы</v>
          </cell>
          <cell r="CV3" t="str">
            <v>Максимальный балл (по числу показателей, применимых для данного конкретного главного администратора)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ГРБС"/>
      <sheetName val="показатели"/>
      <sheetName val="Отчет 2019_баллы"/>
      <sheetName val="Расчет2019"/>
      <sheetName val="ГРБС с низкими оценками"/>
      <sheetName val="Рейтинг_Без подвед_2019_ИТОГ"/>
      <sheetName val="Рейтинг подв_меньше_10_ИТОГ "/>
      <sheetName val="Рейтинг подвед_больше 10_ИТОГ"/>
      <sheetName val="Рейтинг_Без подвед по годам"/>
      <sheetName val="Рейтинг подв_&lt; 10 по годам"/>
      <sheetName val="Рейтинг подведом_&gt;10 по годам"/>
      <sheetName val="Расчет 2018"/>
      <sheetName val="Рейтинг подв_меньше_10_ИТОГ)"/>
      <sheetName val="Рейтинг подведом_больше 10_ИТОГ"/>
      <sheetName val="Рейтинг_Без подвед_2018_ИТОГ"/>
      <sheetName val="Рейтинг_Без подвед_2018"/>
      <sheetName val="Рейтинг подведом_больше 10_2018"/>
      <sheetName val="Рейтинг подведом_меньше_10_2018"/>
      <sheetName val="Расчет 2018 баллы"/>
      <sheetName val="Лист1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Главные администраторы</v>
          </cell>
          <cell r="CV3" t="str">
            <v>Максимальный балл (по числу показателей, применимых для данного конкретного главного администратора)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CI13"/>
  <sheetViews>
    <sheetView view="pageBreakPreview" topLeftCell="A2" zoomScaleNormal="100" zoomScaleSheetLayoutView="100" workbookViewId="0">
      <selection activeCell="F10" sqref="F10"/>
    </sheetView>
  </sheetViews>
  <sheetFormatPr defaultRowHeight="15" x14ac:dyDescent="0.25"/>
  <cols>
    <col min="1" max="1" width="9.85546875" style="21" customWidth="1"/>
    <col min="2" max="2" width="48.7109375" style="4" customWidth="1"/>
    <col min="3" max="3" width="18.28515625" style="4" customWidth="1"/>
    <col min="4" max="4" width="16.5703125" style="21" customWidth="1"/>
    <col min="5" max="5" width="14.7109375" style="3" customWidth="1"/>
    <col min="6" max="6" width="13.7109375" style="3" customWidth="1"/>
    <col min="7" max="7" width="13.140625" style="3" customWidth="1"/>
    <col min="8" max="16384" width="9.140625" style="4"/>
  </cols>
  <sheetData>
    <row r="1" spans="1:87" ht="44.25" customHeight="1" x14ac:dyDescent="0.25">
      <c r="A1" s="51" t="s">
        <v>14</v>
      </c>
      <c r="B1" s="51"/>
      <c r="C1" s="51"/>
      <c r="D1" s="51"/>
      <c r="E1" s="51"/>
      <c r="F1" s="51"/>
      <c r="G1" s="1"/>
      <c r="H1" s="1"/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</row>
    <row r="2" spans="1:87" ht="29.25" customHeight="1" x14ac:dyDescent="0.25">
      <c r="A2" s="39"/>
      <c r="B2" s="39"/>
      <c r="C2" s="39"/>
      <c r="D2" s="39"/>
      <c r="E2" s="39"/>
      <c r="F2" s="39"/>
      <c r="G2" s="1"/>
      <c r="H2" s="1"/>
      <c r="I2" s="2"/>
      <c r="J2" s="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</row>
    <row r="3" spans="1:87" s="9" customFormat="1" ht="183" customHeight="1" x14ac:dyDescent="0.25">
      <c r="A3" s="5" t="s">
        <v>0</v>
      </c>
      <c r="B3" s="5" t="str">
        <f>[1]Расчет2019!B3</f>
        <v>Главные администраторы</v>
      </c>
      <c r="C3" s="5" t="str">
        <f>[1]Расчет2019!CV3</f>
        <v>Максимальный балл (по числу показателей, применимых для данного конкретного главного администратора)</v>
      </c>
      <c r="D3" s="5" t="s">
        <v>15</v>
      </c>
      <c r="E3" s="40" t="s">
        <v>16</v>
      </c>
      <c r="F3" s="43" t="s">
        <v>17</v>
      </c>
      <c r="G3" s="8"/>
    </row>
    <row r="4" spans="1:87" s="3" customFormat="1" ht="23.25" customHeight="1" x14ac:dyDescent="0.25">
      <c r="A4" s="40"/>
      <c r="B4" s="44" t="s">
        <v>1</v>
      </c>
      <c r="C4" s="44"/>
      <c r="D4" s="45"/>
      <c r="E4" s="45"/>
      <c r="F4" s="47">
        <v>5</v>
      </c>
      <c r="G4" s="11"/>
    </row>
    <row r="5" spans="1:87" s="3" customFormat="1" ht="28.5" customHeight="1" x14ac:dyDescent="0.25">
      <c r="A5" s="38">
        <v>1</v>
      </c>
      <c r="B5" s="41" t="s">
        <v>11</v>
      </c>
      <c r="C5" s="28">
        <v>80</v>
      </c>
      <c r="D5" s="12">
        <v>80</v>
      </c>
      <c r="E5" s="13">
        <f>D5/C5</f>
        <v>1</v>
      </c>
      <c r="F5" s="48">
        <f>ROUND(D5/C5*5,2)</f>
        <v>5</v>
      </c>
      <c r="G5" s="11"/>
      <c r="I5" s="42"/>
    </row>
    <row r="6" spans="1:87" s="3" customFormat="1" ht="28.5" customHeight="1" x14ac:dyDescent="0.25">
      <c r="A6" s="38">
        <v>1</v>
      </c>
      <c r="B6" s="41" t="s">
        <v>12</v>
      </c>
      <c r="C6" s="28">
        <v>65</v>
      </c>
      <c r="D6" s="12">
        <v>65</v>
      </c>
      <c r="E6" s="13">
        <f t="shared" ref="E6:E10" si="0">D6/C6</f>
        <v>1</v>
      </c>
      <c r="F6" s="48">
        <f>ROUND(D6/C6*5,2)</f>
        <v>5</v>
      </c>
      <c r="G6" s="11"/>
      <c r="I6" s="42"/>
    </row>
    <row r="7" spans="1:87" s="3" customFormat="1" ht="28.5" customHeight="1" x14ac:dyDescent="0.25">
      <c r="A7" s="38">
        <v>1</v>
      </c>
      <c r="B7" s="41" t="s">
        <v>9</v>
      </c>
      <c r="C7" s="28">
        <v>65</v>
      </c>
      <c r="D7" s="12">
        <v>65</v>
      </c>
      <c r="E7" s="13">
        <f t="shared" si="0"/>
        <v>1</v>
      </c>
      <c r="F7" s="48">
        <f>ROUND(D7/C7*5,2)</f>
        <v>5</v>
      </c>
      <c r="G7" s="11"/>
      <c r="I7" s="42"/>
    </row>
    <row r="8" spans="1:87" s="3" customFormat="1" ht="55.5" customHeight="1" x14ac:dyDescent="0.25">
      <c r="A8" s="38">
        <v>2</v>
      </c>
      <c r="B8" s="41" t="s">
        <v>10</v>
      </c>
      <c r="C8" s="28">
        <v>65</v>
      </c>
      <c r="D8" s="12">
        <v>63</v>
      </c>
      <c r="E8" s="13">
        <f t="shared" si="0"/>
        <v>0.96923076923076923</v>
      </c>
      <c r="F8" s="48">
        <f t="shared" ref="F8:F10" si="1">ROUND(D8/C8*5,2)</f>
        <v>4.8499999999999996</v>
      </c>
      <c r="G8" s="11"/>
    </row>
    <row r="9" spans="1:87" s="3" customFormat="1" ht="55.5" customHeight="1" x14ac:dyDescent="0.25">
      <c r="A9" s="38">
        <v>3</v>
      </c>
      <c r="B9" s="41" t="s">
        <v>13</v>
      </c>
      <c r="C9" s="28">
        <v>80</v>
      </c>
      <c r="D9" s="12">
        <v>69</v>
      </c>
      <c r="E9" s="13">
        <f t="shared" si="0"/>
        <v>0.86250000000000004</v>
      </c>
      <c r="F9" s="48">
        <v>4.3</v>
      </c>
      <c r="G9" s="11"/>
    </row>
    <row r="10" spans="1:87" s="15" customFormat="1" ht="34.5" customHeight="1" x14ac:dyDescent="0.25">
      <c r="A10" s="38">
        <v>4</v>
      </c>
      <c r="B10" s="41" t="s">
        <v>8</v>
      </c>
      <c r="C10" s="28">
        <v>80</v>
      </c>
      <c r="D10" s="12">
        <v>68</v>
      </c>
      <c r="E10" s="13">
        <f t="shared" si="0"/>
        <v>0.85</v>
      </c>
      <c r="F10" s="48">
        <f t="shared" si="1"/>
        <v>4.25</v>
      </c>
      <c r="G10" s="14"/>
    </row>
    <row r="11" spans="1:87" s="3" customFormat="1" ht="22.5" customHeight="1" x14ac:dyDescent="0.25">
      <c r="A11" s="17"/>
      <c r="B11" s="44" t="s">
        <v>2</v>
      </c>
      <c r="C11" s="46">
        <f>SUM(C5:C10)/6</f>
        <v>72.5</v>
      </c>
      <c r="D11" s="46">
        <f>SUM(D5:D10)/6</f>
        <v>68.333333333333329</v>
      </c>
      <c r="E11" s="46">
        <f>SUM(E5:E10)/6</f>
        <v>0.94695512820512817</v>
      </c>
      <c r="F11" s="47">
        <f>SUM(F5:F10)/6</f>
        <v>4.7333333333333334</v>
      </c>
      <c r="G11" s="16"/>
    </row>
    <row r="12" spans="1:87" x14ac:dyDescent="0.25">
      <c r="A12" s="19"/>
      <c r="B12" s="20"/>
      <c r="C12" s="20"/>
      <c r="E12" s="22"/>
      <c r="F12" s="23"/>
      <c r="G12" s="23"/>
    </row>
    <row r="13" spans="1:87" x14ac:dyDescent="0.25">
      <c r="F13" s="11"/>
    </row>
  </sheetData>
  <autoFilter ref="A3:F11">
    <sortState ref="A4:F22">
      <sortCondition descending="1" ref="F3"/>
    </sortState>
  </autoFilter>
  <mergeCells count="1">
    <mergeCell ref="A1:F1"/>
  </mergeCells>
  <pageMargins left="0.63" right="0.19685039370078741" top="0.36" bottom="0.19685039370078741" header="0.17" footer="0.11811023622047245"/>
  <pageSetup paperSize="9" scale="77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C33"/>
  <sheetViews>
    <sheetView tabSelected="1" view="pageBreakPreview" zoomScaleNormal="100" zoomScaleSheetLayoutView="100" workbookViewId="0">
      <pane xSplit="2" ySplit="2" topLeftCell="C3" activePane="bottomRight" state="frozen"/>
      <selection activeCell="K14" sqref="K14"/>
      <selection pane="topRight" activeCell="K14" sqref="K14"/>
      <selection pane="bottomLeft" activeCell="K14" sqref="K14"/>
      <selection pane="bottomRight" activeCell="B2" sqref="B2"/>
    </sheetView>
  </sheetViews>
  <sheetFormatPr defaultRowHeight="15" x14ac:dyDescent="0.25"/>
  <cols>
    <col min="1" max="1" width="8.5703125" style="21" customWidth="1"/>
    <col min="2" max="2" width="48.7109375" style="4" customWidth="1"/>
    <col min="3" max="3" width="15.85546875" style="4" customWidth="1"/>
    <col min="4" max="4" width="14.85546875" style="21" customWidth="1"/>
    <col min="5" max="5" width="14.7109375" style="3" customWidth="1"/>
    <col min="6" max="6" width="15.140625" style="3" customWidth="1"/>
    <col min="7" max="7" width="13.140625" style="3" customWidth="1"/>
    <col min="8" max="10" width="9.140625" style="4"/>
    <col min="11" max="11" width="36.140625" style="4" customWidth="1"/>
    <col min="12" max="12" width="9.140625" style="4"/>
    <col min="13" max="13" width="14.42578125" style="4" customWidth="1"/>
    <col min="14" max="14" width="14.140625" style="4" customWidth="1"/>
    <col min="15" max="15" width="15.85546875" style="4" customWidth="1"/>
    <col min="16" max="16384" width="9.140625" style="4"/>
  </cols>
  <sheetData>
    <row r="1" spans="1:81" ht="36.75" customHeight="1" x14ac:dyDescent="0.25">
      <c r="A1" s="52" t="s">
        <v>18</v>
      </c>
      <c r="B1" s="52"/>
      <c r="C1" s="52"/>
      <c r="D1" s="52"/>
      <c r="E1" s="52"/>
      <c r="F1" s="52"/>
      <c r="G1" s="1"/>
      <c r="H1" s="1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</row>
    <row r="2" spans="1:81" s="9" customFormat="1" ht="150.75" customHeight="1" x14ac:dyDescent="0.25">
      <c r="A2" s="5" t="s">
        <v>0</v>
      </c>
      <c r="B2" s="5" t="str">
        <f>[2]Расчет2019!B3</f>
        <v>Главные администраторы</v>
      </c>
      <c r="C2" s="5" t="str">
        <f>[2]Расчет2019!CV3</f>
        <v>Максимальный балл (по числу показателей, применимых для данного конкретного главного администратора)</v>
      </c>
      <c r="D2" s="5" t="s">
        <v>15</v>
      </c>
      <c r="E2" s="6" t="s">
        <v>16</v>
      </c>
      <c r="F2" s="7" t="s">
        <v>17</v>
      </c>
      <c r="G2" s="24"/>
    </row>
    <row r="3" spans="1:81" s="3" customFormat="1" ht="22.5" customHeight="1" x14ac:dyDescent="0.25">
      <c r="A3" s="25"/>
      <c r="B3" s="18" t="s">
        <v>1</v>
      </c>
      <c r="C3" s="18"/>
      <c r="D3" s="10"/>
      <c r="E3" s="10"/>
      <c r="F3" s="49">
        <v>5</v>
      </c>
      <c r="G3" s="26"/>
    </row>
    <row r="4" spans="1:81" s="3" customFormat="1" ht="22.5" customHeight="1" x14ac:dyDescent="0.25">
      <c r="A4" s="25">
        <v>1</v>
      </c>
      <c r="B4" s="27" t="s">
        <v>7</v>
      </c>
      <c r="C4" s="28">
        <v>85</v>
      </c>
      <c r="D4" s="12">
        <v>75</v>
      </c>
      <c r="E4" s="13">
        <f t="shared" ref="E4" si="0">D4/C4</f>
        <v>0.88235294117647056</v>
      </c>
      <c r="F4" s="49">
        <v>4.4000000000000004</v>
      </c>
      <c r="G4" s="26"/>
    </row>
    <row r="5" spans="1:81" s="3" customFormat="1" ht="32.25" customHeight="1" x14ac:dyDescent="0.25">
      <c r="A5" s="40">
        <v>2</v>
      </c>
      <c r="B5" s="27" t="s">
        <v>4</v>
      </c>
      <c r="C5" s="28">
        <v>100</v>
      </c>
      <c r="D5" s="12">
        <v>84</v>
      </c>
      <c r="E5" s="13">
        <f>D5/C5</f>
        <v>0.84</v>
      </c>
      <c r="F5" s="49">
        <f>ROUND(D5/C5*5,2)</f>
        <v>4.2</v>
      </c>
      <c r="G5" s="26"/>
    </row>
    <row r="6" spans="1:81" s="3" customFormat="1" ht="32.25" customHeight="1" x14ac:dyDescent="0.25">
      <c r="A6" s="40">
        <v>3</v>
      </c>
      <c r="B6" s="27" t="s">
        <v>3</v>
      </c>
      <c r="C6" s="28">
        <v>85</v>
      </c>
      <c r="D6" s="12">
        <v>68</v>
      </c>
      <c r="E6" s="13">
        <f t="shared" ref="E6:E8" si="1">D6/C6</f>
        <v>0.8</v>
      </c>
      <c r="F6" s="49">
        <f t="shared" ref="F6" si="2">ROUND(D6/C6*5,2)</f>
        <v>4</v>
      </c>
      <c r="G6" s="26"/>
    </row>
    <row r="7" spans="1:81" s="3" customFormat="1" ht="34.5" customHeight="1" x14ac:dyDescent="0.25">
      <c r="A7" s="6">
        <v>4</v>
      </c>
      <c r="B7" s="27" t="s">
        <v>6</v>
      </c>
      <c r="C7" s="28">
        <v>85</v>
      </c>
      <c r="D7" s="12">
        <v>64</v>
      </c>
      <c r="E7" s="13">
        <f>D7/C7</f>
        <v>0.75294117647058822</v>
      </c>
      <c r="F7" s="49">
        <v>3.75</v>
      </c>
      <c r="G7" s="26"/>
    </row>
    <row r="8" spans="1:81" s="3" customFormat="1" ht="51" customHeight="1" x14ac:dyDescent="0.25">
      <c r="A8" s="6">
        <v>5</v>
      </c>
      <c r="B8" s="27" t="s">
        <v>5</v>
      </c>
      <c r="C8" s="28">
        <v>95</v>
      </c>
      <c r="D8" s="12">
        <v>67</v>
      </c>
      <c r="E8" s="13">
        <f t="shared" si="1"/>
        <v>0.70526315789473681</v>
      </c>
      <c r="F8" s="49">
        <v>3.55</v>
      </c>
      <c r="G8" s="26"/>
    </row>
    <row r="9" spans="1:81" s="3" customFormat="1" ht="23.25" customHeight="1" x14ac:dyDescent="0.25">
      <c r="A9" s="17"/>
      <c r="B9" s="29" t="s">
        <v>2</v>
      </c>
      <c r="C9" s="30">
        <f>SUM(C4:C8)/5</f>
        <v>90</v>
      </c>
      <c r="D9" s="30">
        <f t="shared" ref="D9:E9" si="3">SUM(D4:D8)/5</f>
        <v>71.599999999999994</v>
      </c>
      <c r="E9" s="30">
        <f t="shared" si="3"/>
        <v>0.79611145510835912</v>
      </c>
      <c r="F9" s="50">
        <f>SUM(F4:F8)/5</f>
        <v>3.9800000000000004</v>
      </c>
      <c r="G9" s="26"/>
    </row>
    <row r="10" spans="1:81" x14ac:dyDescent="0.25">
      <c r="A10" s="31"/>
      <c r="B10" s="20"/>
      <c r="C10" s="20"/>
      <c r="D10" s="32"/>
      <c r="E10" s="22"/>
      <c r="F10" s="23"/>
      <c r="G10" s="33"/>
    </row>
    <row r="11" spans="1:81" x14ac:dyDescent="0.25">
      <c r="B11" s="20"/>
      <c r="C11" s="20"/>
      <c r="D11" s="34"/>
      <c r="E11" s="35"/>
      <c r="F11" s="36"/>
      <c r="G11" s="15"/>
    </row>
    <row r="12" spans="1:81" x14ac:dyDescent="0.25">
      <c r="B12" s="20"/>
      <c r="C12" s="20"/>
      <c r="E12" s="35"/>
      <c r="F12" s="34"/>
      <c r="G12" s="37"/>
      <c r="J12" s="2"/>
      <c r="K12" s="3"/>
      <c r="L12" s="3"/>
      <c r="M12" s="3"/>
      <c r="N12" s="3"/>
      <c r="O12" s="3"/>
    </row>
    <row r="13" spans="1:81" x14ac:dyDescent="0.25">
      <c r="J13" s="2"/>
      <c r="K13" s="3"/>
      <c r="L13" s="3"/>
      <c r="M13" s="3"/>
      <c r="N13" s="3"/>
      <c r="O13" s="3"/>
    </row>
    <row r="14" spans="1:81" x14ac:dyDescent="0.25">
      <c r="J14" s="9"/>
      <c r="K14" s="9"/>
      <c r="L14" s="9"/>
      <c r="M14" s="9"/>
      <c r="N14" s="9"/>
      <c r="O14" s="9"/>
    </row>
    <row r="15" spans="1:81" x14ac:dyDescent="0.25">
      <c r="J15" s="3"/>
      <c r="K15" s="3"/>
      <c r="L15" s="3"/>
      <c r="M15" s="3"/>
      <c r="N15" s="3"/>
      <c r="O15" s="3"/>
    </row>
    <row r="16" spans="1:81" x14ac:dyDescent="0.25">
      <c r="J16" s="3"/>
      <c r="K16" s="3"/>
      <c r="L16" s="3"/>
      <c r="M16" s="3"/>
      <c r="N16" s="3"/>
      <c r="O16" s="3"/>
    </row>
    <row r="17" spans="10:15" x14ac:dyDescent="0.25">
      <c r="J17" s="3"/>
      <c r="K17" s="3"/>
      <c r="L17" s="3"/>
      <c r="M17" s="3"/>
      <c r="N17" s="3"/>
      <c r="O17" s="3"/>
    </row>
    <row r="18" spans="10:15" x14ac:dyDescent="0.25">
      <c r="J18" s="3"/>
      <c r="K18" s="3"/>
      <c r="L18" s="3"/>
      <c r="M18" s="3"/>
      <c r="N18" s="3"/>
      <c r="O18" s="3"/>
    </row>
    <row r="25" spans="10:15" x14ac:dyDescent="0.25">
      <c r="J25" s="3"/>
      <c r="K25" s="3"/>
      <c r="L25" s="3"/>
      <c r="M25" s="3"/>
      <c r="N25" s="3"/>
      <c r="O25" s="3"/>
    </row>
    <row r="26" spans="10:15" x14ac:dyDescent="0.25">
      <c r="J26" s="3"/>
      <c r="K26" s="3"/>
      <c r="L26" s="3"/>
      <c r="M26" s="3"/>
      <c r="N26" s="3"/>
      <c r="O26" s="3"/>
    </row>
    <row r="27" spans="10:15" x14ac:dyDescent="0.25">
      <c r="J27" s="3"/>
      <c r="K27" s="3"/>
      <c r="L27" s="3"/>
      <c r="M27" s="3"/>
      <c r="N27" s="3"/>
      <c r="O27" s="3"/>
    </row>
    <row r="28" spans="10:15" x14ac:dyDescent="0.25">
      <c r="J28" s="3"/>
      <c r="K28" s="3"/>
      <c r="L28" s="3"/>
      <c r="M28" s="3"/>
      <c r="N28" s="3"/>
      <c r="O28" s="3"/>
    </row>
    <row r="29" spans="10:15" x14ac:dyDescent="0.25">
      <c r="J29" s="15"/>
      <c r="K29" s="15"/>
      <c r="L29" s="15"/>
      <c r="M29" s="15"/>
      <c r="N29" s="15"/>
      <c r="O29" s="15"/>
    </row>
    <row r="30" spans="10:15" x14ac:dyDescent="0.25">
      <c r="J30" s="15"/>
      <c r="K30" s="15"/>
      <c r="L30" s="15"/>
      <c r="M30" s="15"/>
      <c r="N30" s="15"/>
      <c r="O30" s="15"/>
    </row>
    <row r="31" spans="10:15" x14ac:dyDescent="0.25">
      <c r="J31" s="3"/>
      <c r="K31" s="3"/>
      <c r="L31" s="3"/>
      <c r="M31" s="3"/>
      <c r="N31" s="3"/>
      <c r="O31" s="3"/>
    </row>
    <row r="32" spans="10:15" x14ac:dyDescent="0.25">
      <c r="J32" s="3"/>
      <c r="K32" s="3"/>
      <c r="L32" s="3"/>
      <c r="M32" s="3"/>
      <c r="N32" s="3"/>
      <c r="O32" s="3"/>
    </row>
    <row r="33" spans="10:15" x14ac:dyDescent="0.25">
      <c r="J33" s="3"/>
      <c r="K33" s="3"/>
      <c r="L33" s="3"/>
      <c r="M33" s="3"/>
      <c r="N33" s="3"/>
      <c r="O33" s="3"/>
    </row>
  </sheetData>
  <autoFilter ref="A2:F2">
    <sortState ref="A4:F26">
      <sortCondition descending="1" ref="F3"/>
    </sortState>
  </autoFilter>
  <mergeCells count="1">
    <mergeCell ref="A1:F1"/>
  </mergeCells>
  <pageMargins left="0.61" right="0.19685039370078741" top="0.46" bottom="0.19685039370078741" header="0.5" footer="0.11811023622047245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Без подвед 2024</vt:lpstr>
      <vt:lpstr>С подвед 2024</vt:lpstr>
      <vt:lpstr>'Без подвед 2024'!Область_печати</vt:lpstr>
      <vt:lpstr>'С подвед 2024'!Область_печати</vt:lpstr>
    </vt:vector>
  </TitlesOfParts>
  <Company>ГФУ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Анна Николаевна</dc:creator>
  <cp:lastModifiedBy>130</cp:lastModifiedBy>
  <cp:lastPrinted>2024-03-04T08:27:37Z</cp:lastPrinted>
  <dcterms:created xsi:type="dcterms:W3CDTF">2020-05-06T03:42:28Z</dcterms:created>
  <dcterms:modified xsi:type="dcterms:W3CDTF">2025-03-11T02:37:23Z</dcterms:modified>
</cp:coreProperties>
</file>