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1\"/>
    </mc:Choice>
  </mc:AlternateContent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72" i="3" l="1"/>
  <c r="O72" i="3" s="1"/>
  <c r="O33" i="3"/>
  <c r="O70" i="3"/>
  <c r="M68" i="3"/>
  <c r="M8" i="3"/>
  <c r="M26" i="3"/>
  <c r="N26" i="3"/>
  <c r="O26" i="3" s="1"/>
  <c r="O94" i="3"/>
  <c r="O93" i="3"/>
  <c r="O92" i="3"/>
  <c r="O91" i="3"/>
  <c r="O90" i="3"/>
  <c r="O89" i="3"/>
  <c r="N83" i="3"/>
  <c r="M83" i="3"/>
  <c r="N28" i="3"/>
  <c r="N74" i="3" s="1"/>
  <c r="O74" i="3" s="1"/>
  <c r="N37" i="3"/>
  <c r="N40" i="3"/>
  <c r="O40" i="3" s="1"/>
  <c r="M40" i="3"/>
  <c r="N44" i="3"/>
  <c r="N49" i="3"/>
  <c r="N54" i="3"/>
  <c r="N57" i="3"/>
  <c r="O57" i="3" s="1"/>
  <c r="N62" i="3"/>
  <c r="N68" i="3"/>
  <c r="O68" i="3"/>
  <c r="M28" i="3"/>
  <c r="M37" i="3"/>
  <c r="M74" i="3" s="1"/>
  <c r="M44" i="3"/>
  <c r="M49" i="3"/>
  <c r="O49" i="3" s="1"/>
  <c r="M54" i="3"/>
  <c r="M57" i="3"/>
  <c r="M62" i="3"/>
  <c r="O62" i="3" s="1"/>
  <c r="M72" i="3"/>
  <c r="O44" i="3"/>
  <c r="O54" i="3"/>
  <c r="O73" i="3"/>
  <c r="O71" i="3"/>
  <c r="O69" i="3"/>
  <c r="O67" i="3"/>
  <c r="O66" i="3"/>
  <c r="O65" i="3"/>
  <c r="O64" i="3"/>
  <c r="O63" i="3"/>
  <c r="O61" i="3"/>
  <c r="O60" i="3"/>
  <c r="O59" i="3"/>
  <c r="O58" i="3"/>
  <c r="O56" i="3"/>
  <c r="O55" i="3"/>
  <c r="O53" i="3"/>
  <c r="O52" i="3"/>
  <c r="O51" i="3"/>
  <c r="O50" i="3"/>
  <c r="O48" i="3"/>
  <c r="O47" i="3"/>
  <c r="O46" i="3"/>
  <c r="O45" i="3"/>
  <c r="O43" i="3"/>
  <c r="O42" i="3"/>
  <c r="O41" i="3"/>
  <c r="O39" i="3"/>
  <c r="O38" i="3"/>
  <c r="O37" i="3"/>
  <c r="O36" i="3"/>
  <c r="O34" i="3"/>
  <c r="O31" i="3"/>
  <c r="O30" i="3"/>
  <c r="O29" i="3"/>
  <c r="O25" i="3"/>
  <c r="O24" i="3"/>
  <c r="O23" i="3"/>
  <c r="O22" i="3"/>
  <c r="O20" i="3"/>
  <c r="O19" i="3"/>
  <c r="O18" i="3"/>
  <c r="O17" i="3"/>
  <c r="O16" i="3"/>
  <c r="O15" i="3"/>
  <c r="O14" i="3"/>
  <c r="O13" i="3"/>
  <c r="O12" i="3"/>
  <c r="O11" i="3"/>
  <c r="O10" i="3"/>
  <c r="O9" i="3"/>
  <c r="N8" i="3"/>
  <c r="O8" i="3"/>
  <c r="O28" i="3" l="1"/>
</calcChain>
</file>

<file path=xl/sharedStrings.xml><?xml version="1.0" encoding="utf-8"?>
<sst xmlns="http://schemas.openxmlformats.org/spreadsheetml/2006/main" count="120" uniqueCount="106">
  <si>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</si>
  <si>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</si>
  <si>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</si>
  <si>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</si>
  <si>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</si>
  <si>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</si>
  <si>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</si>
  <si>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</si>
  <si>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</si>
  <si>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</si>
  <si>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</si>
  <si>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</si>
  <si>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</si>
  <si>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</si>
  <si>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</si>
  <si>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</si>
  <si>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</si>
  <si>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</si>
  <si>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</si>
  <si>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</si>
  <si>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</si>
  <si>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</si>
  <si>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</si>
  <si>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</si>
  <si>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</si>
  <si>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</si>
  <si>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</si>
  <si>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</si>
  <si>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</si>
  <si>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</si>
  <si>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</si>
  <si>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</si>
  <si>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</si>
  <si>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</si>
  <si>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</si>
  <si>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</si>
  <si>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</si>
  <si>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</si>
  <si>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</si>
  <si>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</si>
  <si>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</si>
  <si>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Водное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</si>
  <si>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</si>
  <si>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</si>
  <si>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</si>
  <si>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</si>
  <si>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</si>
  <si>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</si>
  <si>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</si>
  <si>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</si>
  <si>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</si>
  <si>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</si>
  <si>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</si>
  <si>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</si>
  <si>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</si>
  <si>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</si>
  <si>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</si>
  <si>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</si>
  <si>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</si>
  <si>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</si>
  <si>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</si>
  <si>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</si>
  <si>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</si>
  <si>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</si>
  <si>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</si>
  <si>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</si>
  <si>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</si>
  <si>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</si>
  <si>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</si>
  <si>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</si>
  <si>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</si>
  <si>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</si>
  <si>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</si>
  <si>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</si>
  <si>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</si>
  <si>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</si>
  <si>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</si>
  <si>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</si>
  <si>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</si>
  <si>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</si>
  <si>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</si>
  <si>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</si>
  <si>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</si>
  <si>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</si>
  <si>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</si>
  <si>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</si>
  <si>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</si>
  <si>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</si>
  <si>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</si>
  <si>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</si>
  <si>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</si>
  <si>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</si>
  <si>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</si>
  <si>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</si>
  <si>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</si>
  <si>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</si>
  <si>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</si>
  <si>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</si>
  <si>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</si>
  <si>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</si>
  <si>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</si>
  <si>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Начальник МКУ "ФУ г. Канска"</t>
  </si>
  <si>
    <t>Н. А. Тихомирова</t>
  </si>
  <si>
    <t xml:space="preserve">Массовый спорт </t>
  </si>
  <si>
    <t>на 2011 год  по состоянию на 1 декабря 2011 года</t>
  </si>
  <si>
    <t>Годовой план с учетом изменений на 1 декабря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</si>
</sst>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3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8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9" fillId="0" borderId="1" xfId="0" applyNumberFormat="1" applyFont="1" applyFill="1" applyBorder="1" applyAlignment="1">
      <alignment horizontal="right" vertical="center" wrapText="1" shrinkToFit="1"/>
    </xf>
    <xf numFmtId="180" fontId="9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view="pageBreakPreview" zoomScaleNormal="90" workbookViewId="0">
      <selection activeCell="M78" sqref="M78"/>
    </sheetView>
  </sheetViews>
  <sheetFormatPr defaultRowHeight="12.75" x14ac:dyDescent="0.2"/>
  <cols>
    <col min="2" max="2" width="46.5703125" customWidth="1"/>
    <col min="3" max="12" width="9.140625" hidden="1" customWidth="1"/>
    <col min="13" max="13" width="20" customWidth="1"/>
    <col min="14" max="14" width="17.85546875" customWidth="1"/>
    <col min="15" max="15" width="18.42578125" customWidth="1"/>
  </cols>
  <sheetData>
    <row r="1" spans="1:15" ht="20.25" x14ac:dyDescent="0.3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25" x14ac:dyDescent="0.2">
      <c r="A2" s="1"/>
      <c r="B2" s="63" t="s">
        <v>104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90" x14ac:dyDescent="0.2">
      <c r="A5" s="64" t="s">
        <v>2</v>
      </c>
      <c r="B5" s="64"/>
      <c r="C5" s="7" t="s">
        <v>3</v>
      </c>
      <c r="D5" s="7" t="s">
        <v>4</v>
      </c>
      <c r="E5" s="7" t="s">
        <v>3</v>
      </c>
      <c r="F5" s="7" t="s">
        <v>3</v>
      </c>
      <c r="G5" s="7" t="s">
        <v>3</v>
      </c>
      <c r="H5" s="7"/>
      <c r="I5" s="7"/>
      <c r="J5" s="7"/>
      <c r="K5" s="7"/>
      <c r="L5" s="7"/>
      <c r="M5" s="7" t="s">
        <v>105</v>
      </c>
      <c r="N5" s="8" t="s">
        <v>5</v>
      </c>
      <c r="O5" s="9" t="s">
        <v>6</v>
      </c>
    </row>
    <row r="6" spans="1:15" ht="15" x14ac:dyDescent="0.2">
      <c r="A6" s="65">
        <v>1</v>
      </c>
      <c r="B6" s="65"/>
      <c r="C6" s="10"/>
      <c r="D6" s="10"/>
      <c r="E6" s="10"/>
      <c r="F6" s="10"/>
      <c r="G6" s="10"/>
      <c r="H6" s="10"/>
      <c r="I6" s="10"/>
      <c r="J6" s="10"/>
      <c r="K6" s="10"/>
      <c r="L6" s="10"/>
      <c r="M6" s="10">
        <v>2</v>
      </c>
      <c r="N6" s="10">
        <v>3</v>
      </c>
      <c r="O6" s="11">
        <v>4</v>
      </c>
    </row>
    <row r="7" spans="1:15" ht="15.75" customHeight="1" x14ac:dyDescent="0.2">
      <c r="A7" s="59" t="s">
        <v>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21" customFormat="1" ht="19.5" customHeight="1" x14ac:dyDescent="0.2">
      <c r="A8" s="60" t="s">
        <v>8</v>
      </c>
      <c r="B8" s="60"/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>M9+M10+M11+M12+M16+M17+M18+M19+M20+M22+M23</f>
        <v>482827</v>
      </c>
      <c r="N8" s="19">
        <f>SUM(N9:N23)</f>
        <v>403409</v>
      </c>
      <c r="O8" s="20">
        <f t="shared" ref="O8:O20" si="0">ROUND(N8/M8*100,1)</f>
        <v>83.6</v>
      </c>
    </row>
    <row r="9" spans="1:15" s="21" customFormat="1" ht="21" customHeight="1" x14ac:dyDescent="0.2">
      <c r="A9" s="61" t="s">
        <v>9</v>
      </c>
      <c r="B9" s="61"/>
      <c r="C9" s="23">
        <v>1672</v>
      </c>
      <c r="D9" s="23"/>
      <c r="E9" s="23"/>
      <c r="F9" s="23">
        <v>3286</v>
      </c>
      <c r="G9" s="23">
        <v>7831</v>
      </c>
      <c r="H9" s="23"/>
      <c r="I9" s="23"/>
      <c r="J9" s="23"/>
      <c r="K9" s="23"/>
      <c r="L9" s="23"/>
      <c r="M9" s="24">
        <v>272251</v>
      </c>
      <c r="N9" s="24">
        <v>225054</v>
      </c>
      <c r="O9" s="25">
        <f t="shared" si="0"/>
        <v>82.7</v>
      </c>
    </row>
    <row r="10" spans="1:15" s="21" customFormat="1" ht="20.25" customHeight="1" x14ac:dyDescent="0.2">
      <c r="A10" s="61" t="s">
        <v>10</v>
      </c>
      <c r="B10" s="61"/>
      <c r="C10" s="27">
        <v>4768</v>
      </c>
      <c r="D10" s="27"/>
      <c r="E10" s="27"/>
      <c r="F10" s="27">
        <v>10541</v>
      </c>
      <c r="G10" s="27">
        <v>18066</v>
      </c>
      <c r="H10" s="27"/>
      <c r="I10" s="27"/>
      <c r="J10" s="27"/>
      <c r="K10" s="27"/>
      <c r="L10" s="27"/>
      <c r="M10" s="28">
        <v>36691</v>
      </c>
      <c r="N10" s="28">
        <v>36491</v>
      </c>
      <c r="O10" s="29">
        <f t="shared" si="0"/>
        <v>99.5</v>
      </c>
    </row>
    <row r="11" spans="1:15" s="21" customFormat="1" ht="20.25" customHeight="1" x14ac:dyDescent="0.2">
      <c r="A11" s="61" t="s">
        <v>11</v>
      </c>
      <c r="B11" s="61"/>
      <c r="C11" s="23">
        <v>600</v>
      </c>
      <c r="D11" s="23"/>
      <c r="E11" s="23"/>
      <c r="F11" s="23">
        <v>950</v>
      </c>
      <c r="G11" s="23">
        <v>7930</v>
      </c>
      <c r="H11" s="23"/>
      <c r="I11" s="23"/>
      <c r="J11" s="23"/>
      <c r="K11" s="23"/>
      <c r="L11" s="23"/>
      <c r="M11" s="24">
        <v>32640</v>
      </c>
      <c r="N11" s="24">
        <v>22433</v>
      </c>
      <c r="O11" s="25">
        <f>ROUND(N11/M11*100,1)</f>
        <v>68.7</v>
      </c>
    </row>
    <row r="12" spans="1:15" s="21" customFormat="1" ht="18.75" customHeight="1" x14ac:dyDescent="0.2">
      <c r="A12" s="61" t="s">
        <v>12</v>
      </c>
      <c r="B12" s="61"/>
      <c r="C12" s="23">
        <v>408</v>
      </c>
      <c r="D12" s="23"/>
      <c r="E12" s="23"/>
      <c r="F12" s="23">
        <v>1076</v>
      </c>
      <c r="G12" s="23">
        <v>1597</v>
      </c>
      <c r="H12" s="23"/>
      <c r="I12" s="23"/>
      <c r="J12" s="23"/>
      <c r="K12" s="23"/>
      <c r="L12" s="23"/>
      <c r="M12" s="24">
        <v>27709</v>
      </c>
      <c r="N12" s="24">
        <v>24389</v>
      </c>
      <c r="O12" s="25">
        <f t="shared" si="0"/>
        <v>88</v>
      </c>
    </row>
    <row r="13" spans="1:15" s="21" customFormat="1" ht="15" hidden="1" x14ac:dyDescent="0.2">
      <c r="A13" s="30"/>
      <c r="B13" s="22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4"/>
      <c r="N13" s="24"/>
      <c r="O13" s="25" t="e">
        <f t="shared" si="0"/>
        <v>#DIV/0!</v>
      </c>
    </row>
    <row r="14" spans="1:15" s="21" customFormat="1" ht="13.5" hidden="1" customHeight="1" x14ac:dyDescent="0.2">
      <c r="A14" s="32"/>
      <c r="B14" s="22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4"/>
      <c r="N14" s="24"/>
      <c r="O14" s="25" t="e">
        <f t="shared" si="0"/>
        <v>#DIV/0!</v>
      </c>
    </row>
    <row r="15" spans="1:15" s="21" customFormat="1" ht="94.5" hidden="1" customHeight="1" x14ac:dyDescent="0.2">
      <c r="A15" s="32"/>
      <c r="B15" s="22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4"/>
      <c r="N15" s="24"/>
      <c r="O15" s="25" t="e">
        <f t="shared" si="0"/>
        <v>#DIV/0!</v>
      </c>
    </row>
    <row r="16" spans="1:15" s="21" customFormat="1" ht="46.5" customHeight="1" x14ac:dyDescent="0.2">
      <c r="A16" s="61" t="s">
        <v>16</v>
      </c>
      <c r="B16" s="61"/>
      <c r="C16" s="23">
        <v>490</v>
      </c>
      <c r="D16" s="23"/>
      <c r="E16" s="23"/>
      <c r="F16" s="23">
        <v>1690</v>
      </c>
      <c r="G16" s="23">
        <v>3390</v>
      </c>
      <c r="H16" s="23"/>
      <c r="I16" s="23"/>
      <c r="J16" s="23"/>
      <c r="K16" s="23"/>
      <c r="L16" s="23"/>
      <c r="M16" s="24">
        <v>217</v>
      </c>
      <c r="N16" s="24">
        <v>179</v>
      </c>
      <c r="O16" s="25">
        <f t="shared" si="0"/>
        <v>82.5</v>
      </c>
    </row>
    <row r="17" spans="1:15" s="21" customFormat="1" ht="47.25" customHeight="1" x14ac:dyDescent="0.2">
      <c r="A17" s="68" t="s">
        <v>17</v>
      </c>
      <c r="B17" s="69"/>
      <c r="C17" s="23">
        <v>1980</v>
      </c>
      <c r="D17" s="23"/>
      <c r="E17" s="23"/>
      <c r="F17" s="23">
        <v>4159</v>
      </c>
      <c r="G17" s="23">
        <v>11502</v>
      </c>
      <c r="H17" s="23"/>
      <c r="I17" s="23"/>
      <c r="J17" s="23"/>
      <c r="K17" s="23"/>
      <c r="L17" s="23"/>
      <c r="M17" s="24">
        <v>40897</v>
      </c>
      <c r="N17" s="24">
        <v>31780</v>
      </c>
      <c r="O17" s="25">
        <f t="shared" si="0"/>
        <v>77.7</v>
      </c>
    </row>
    <row r="18" spans="1:15" s="21" customFormat="1" ht="38.25" customHeight="1" x14ac:dyDescent="0.2">
      <c r="A18" s="61" t="s">
        <v>18</v>
      </c>
      <c r="B18" s="61"/>
      <c r="C18" s="23">
        <v>553</v>
      </c>
      <c r="D18" s="23"/>
      <c r="E18" s="23"/>
      <c r="F18" s="23">
        <v>1553</v>
      </c>
      <c r="G18" s="23">
        <v>3000</v>
      </c>
      <c r="H18" s="23"/>
      <c r="I18" s="23"/>
      <c r="J18" s="23"/>
      <c r="K18" s="23"/>
      <c r="L18" s="23"/>
      <c r="M18" s="24">
        <v>3700</v>
      </c>
      <c r="N18" s="24">
        <v>3878</v>
      </c>
      <c r="O18" s="25">
        <f t="shared" si="0"/>
        <v>104.8</v>
      </c>
    </row>
    <row r="19" spans="1:15" s="21" customFormat="1" ht="31.5" customHeight="1" x14ac:dyDescent="0.2">
      <c r="A19" s="61" t="s">
        <v>19</v>
      </c>
      <c r="B19" s="6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>
        <v>25962</v>
      </c>
      <c r="N19" s="24">
        <v>20289</v>
      </c>
      <c r="O19" s="25">
        <f t="shared" si="0"/>
        <v>78.099999999999994</v>
      </c>
    </row>
    <row r="20" spans="1:15" s="21" customFormat="1" ht="32.25" customHeight="1" x14ac:dyDescent="0.2">
      <c r="A20" s="61" t="s">
        <v>20</v>
      </c>
      <c r="B20" s="61"/>
      <c r="C20" s="23"/>
      <c r="D20" s="23"/>
      <c r="E20" s="23"/>
      <c r="F20" s="23">
        <v>300</v>
      </c>
      <c r="G20" s="23">
        <v>570</v>
      </c>
      <c r="H20" s="23"/>
      <c r="I20" s="23"/>
      <c r="J20" s="23"/>
      <c r="K20" s="23"/>
      <c r="L20" s="23"/>
      <c r="M20" s="24">
        <v>21020</v>
      </c>
      <c r="N20" s="24">
        <v>18477</v>
      </c>
      <c r="O20" s="25">
        <f t="shared" si="0"/>
        <v>87.9</v>
      </c>
    </row>
    <row r="21" spans="1:15" s="21" customFormat="1" ht="22.5" customHeight="1" x14ac:dyDescent="0.2">
      <c r="A21" s="61" t="s">
        <v>21</v>
      </c>
      <c r="B21" s="61"/>
      <c r="C21" s="23">
        <v>18</v>
      </c>
      <c r="D21" s="31"/>
      <c r="E21" s="31"/>
      <c r="F21" s="23">
        <v>35</v>
      </c>
      <c r="G21" s="23">
        <v>52</v>
      </c>
      <c r="H21" s="23"/>
      <c r="I21" s="23"/>
      <c r="J21" s="23"/>
      <c r="K21" s="23"/>
      <c r="L21" s="23"/>
      <c r="M21" s="24">
        <v>0</v>
      </c>
      <c r="N21" s="24" t="s">
        <v>22</v>
      </c>
      <c r="O21" s="25" t="s">
        <v>22</v>
      </c>
    </row>
    <row r="22" spans="1:15" s="21" customFormat="1" ht="21" customHeight="1" x14ac:dyDescent="0.2">
      <c r="A22" s="61" t="s">
        <v>23</v>
      </c>
      <c r="B22" s="61"/>
      <c r="C22" s="23">
        <v>800</v>
      </c>
      <c r="D22" s="23"/>
      <c r="E22" s="23"/>
      <c r="F22" s="23">
        <v>2070</v>
      </c>
      <c r="G22" s="23">
        <v>3365</v>
      </c>
      <c r="H22" s="23"/>
      <c r="I22" s="23"/>
      <c r="J22" s="23"/>
      <c r="K22" s="23"/>
      <c r="L22" s="23"/>
      <c r="M22" s="24">
        <v>19920</v>
      </c>
      <c r="N22" s="24">
        <v>19242</v>
      </c>
      <c r="O22" s="25">
        <f>ROUND(N22/M22*100,1)</f>
        <v>96.6</v>
      </c>
    </row>
    <row r="23" spans="1:15" s="21" customFormat="1" ht="24" customHeight="1" x14ac:dyDescent="0.2">
      <c r="A23" s="61" t="s">
        <v>24</v>
      </c>
      <c r="B23" s="61"/>
      <c r="C23" s="23">
        <v>200</v>
      </c>
      <c r="D23" s="23"/>
      <c r="E23" s="23"/>
      <c r="F23" s="23">
        <v>200</v>
      </c>
      <c r="G23" s="23">
        <v>210</v>
      </c>
      <c r="H23" s="23"/>
      <c r="I23" s="23"/>
      <c r="J23" s="23"/>
      <c r="K23" s="23"/>
      <c r="L23" s="23"/>
      <c r="M23" s="24">
        <v>1820</v>
      </c>
      <c r="N23" s="24">
        <v>1197</v>
      </c>
      <c r="O23" s="25">
        <f>ROUND(N23/M23*100,1)</f>
        <v>65.8</v>
      </c>
    </row>
    <row r="24" spans="1:15" s="21" customFormat="1" ht="21" customHeight="1" x14ac:dyDescent="0.2">
      <c r="A24" s="60" t="s">
        <v>25</v>
      </c>
      <c r="B24" s="60"/>
      <c r="C24" s="23">
        <v>222681</v>
      </c>
      <c r="D24" s="23"/>
      <c r="E24" s="23"/>
      <c r="F24" s="23">
        <v>384255</v>
      </c>
      <c r="G24" s="23">
        <v>557662</v>
      </c>
      <c r="H24" s="23"/>
      <c r="I24" s="23"/>
      <c r="J24" s="23"/>
      <c r="K24" s="23"/>
      <c r="L24" s="23"/>
      <c r="M24" s="19">
        <v>1550804</v>
      </c>
      <c r="N24" s="19">
        <v>1227523</v>
      </c>
      <c r="O24" s="20">
        <f>ROUND(N24/M24*100,1)</f>
        <v>79.2</v>
      </c>
    </row>
    <row r="25" spans="1:15" s="21" customFormat="1" ht="33" customHeight="1" x14ac:dyDescent="0.2">
      <c r="A25" s="60" t="s">
        <v>26</v>
      </c>
      <c r="B25" s="60"/>
      <c r="C25" s="23">
        <v>5941</v>
      </c>
      <c r="D25" s="31"/>
      <c r="E25" s="31"/>
      <c r="F25" s="23">
        <v>12489</v>
      </c>
      <c r="G25" s="23">
        <v>19144</v>
      </c>
      <c r="H25" s="23"/>
      <c r="I25" s="23"/>
      <c r="J25" s="23"/>
      <c r="K25" s="23"/>
      <c r="L25" s="23"/>
      <c r="M25" s="19">
        <v>111415</v>
      </c>
      <c r="N25" s="19">
        <v>97260</v>
      </c>
      <c r="O25" s="20">
        <f>ROUND(N25/M25*100,1)</f>
        <v>87.3</v>
      </c>
    </row>
    <row r="26" spans="1:15" s="21" customFormat="1" ht="20.25" customHeight="1" x14ac:dyDescent="0.2">
      <c r="A26" s="60" t="s">
        <v>27</v>
      </c>
      <c r="B26" s="60"/>
      <c r="C26" s="23">
        <v>267987</v>
      </c>
      <c r="D26" s="31"/>
      <c r="E26" s="31"/>
      <c r="F26" s="23">
        <v>480145</v>
      </c>
      <c r="G26" s="23">
        <v>724263</v>
      </c>
      <c r="H26" s="23"/>
      <c r="I26" s="23"/>
      <c r="J26" s="23"/>
      <c r="K26" s="23"/>
      <c r="L26" s="23"/>
      <c r="M26" s="19">
        <f>M8+M24+M25</f>
        <v>2145046</v>
      </c>
      <c r="N26" s="19">
        <f>SUM(N9:N25)</f>
        <v>1728192</v>
      </c>
      <c r="O26" s="20">
        <f>ROUND(N26/M26*100,1)</f>
        <v>80.599999999999994</v>
      </c>
    </row>
    <row r="27" spans="1:15" s="21" customFormat="1" ht="21" customHeight="1" x14ac:dyDescent="0.2">
      <c r="A27" s="73" t="s">
        <v>28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s="21" customFormat="1" ht="24.75" customHeight="1" x14ac:dyDescent="0.2">
      <c r="A28" s="60" t="s">
        <v>29</v>
      </c>
      <c r="B28" s="60"/>
      <c r="C28" s="27">
        <v>10185</v>
      </c>
      <c r="D28" s="33"/>
      <c r="E28" s="33"/>
      <c r="F28" s="27">
        <v>27245</v>
      </c>
      <c r="G28" s="27">
        <v>30621</v>
      </c>
      <c r="H28" s="27"/>
      <c r="I28" s="27"/>
      <c r="J28" s="27"/>
      <c r="K28" s="27"/>
      <c r="L28" s="27"/>
      <c r="M28" s="34">
        <f>SUM(M29:M36)</f>
        <v>65287</v>
      </c>
      <c r="N28" s="34">
        <f>SUM(N29:N36)</f>
        <v>54494</v>
      </c>
      <c r="O28" s="35">
        <f>ROUND(N28/M28*100,1)</f>
        <v>83.5</v>
      </c>
    </row>
    <row r="29" spans="1:15" s="21" customFormat="1" ht="48" customHeight="1" x14ac:dyDescent="0.2">
      <c r="A29" s="70" t="s">
        <v>30</v>
      </c>
      <c r="B29" s="70"/>
      <c r="C29" s="31"/>
      <c r="D29" s="31"/>
      <c r="E29" s="31"/>
      <c r="F29" s="31">
        <v>8580</v>
      </c>
      <c r="G29" s="31">
        <v>12521</v>
      </c>
      <c r="H29" s="31"/>
      <c r="I29" s="31"/>
      <c r="J29" s="31"/>
      <c r="K29" s="31"/>
      <c r="L29" s="31"/>
      <c r="M29" s="36">
        <v>1061</v>
      </c>
      <c r="N29" s="36">
        <v>819</v>
      </c>
      <c r="O29" s="37">
        <f>ROUND(N29/M29*100,1)</f>
        <v>77.2</v>
      </c>
    </row>
    <row r="30" spans="1:15" s="21" customFormat="1" ht="75" customHeight="1" x14ac:dyDescent="0.2">
      <c r="A30" s="70" t="s">
        <v>31</v>
      </c>
      <c r="B30" s="70"/>
      <c r="C30" s="31">
        <v>509</v>
      </c>
      <c r="D30" s="31"/>
      <c r="E30" s="31"/>
      <c r="F30" s="31">
        <v>841</v>
      </c>
      <c r="G30" s="31">
        <v>1279</v>
      </c>
      <c r="H30" s="31"/>
      <c r="I30" s="31"/>
      <c r="J30" s="31"/>
      <c r="K30" s="31"/>
      <c r="L30" s="31"/>
      <c r="M30" s="36">
        <v>2194</v>
      </c>
      <c r="N30" s="36">
        <v>1881</v>
      </c>
      <c r="O30" s="37">
        <f>ROUND(N30/M30*100,1)</f>
        <v>85.7</v>
      </c>
    </row>
    <row r="31" spans="1:15" s="21" customFormat="1" ht="59.25" customHeight="1" x14ac:dyDescent="0.2">
      <c r="A31" s="70" t="s">
        <v>32</v>
      </c>
      <c r="B31" s="7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6">
        <v>33480</v>
      </c>
      <c r="N31" s="36">
        <v>28357</v>
      </c>
      <c r="O31" s="37">
        <f>ROUND(N31/M31*100,1)</f>
        <v>84.7</v>
      </c>
    </row>
    <row r="32" spans="1:15" s="21" customFormat="1" ht="23.25" hidden="1" customHeight="1" x14ac:dyDescent="0.2">
      <c r="A32" s="70" t="s">
        <v>33</v>
      </c>
      <c r="B32" s="7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6">
        <v>0</v>
      </c>
      <c r="N32" s="36">
        <v>0</v>
      </c>
      <c r="O32" s="37" t="s">
        <v>22</v>
      </c>
    </row>
    <row r="33" spans="1:15" s="21" customFormat="1" ht="22.5" customHeight="1" x14ac:dyDescent="0.2">
      <c r="A33" s="74" t="s">
        <v>33</v>
      </c>
      <c r="B33" s="7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6">
        <v>56</v>
      </c>
      <c r="N33" s="36">
        <v>34</v>
      </c>
      <c r="O33" s="37">
        <f>ROUND(N33/M33*100,1)</f>
        <v>60.7</v>
      </c>
    </row>
    <row r="34" spans="1:15" s="21" customFormat="1" ht="61.5" customHeight="1" x14ac:dyDescent="0.2">
      <c r="A34" s="70" t="s">
        <v>34</v>
      </c>
      <c r="B34" s="70"/>
      <c r="C34" s="31"/>
      <c r="D34" s="31"/>
      <c r="E34" s="31"/>
      <c r="F34" s="31">
        <v>3959</v>
      </c>
      <c r="G34" s="31">
        <v>4940</v>
      </c>
      <c r="H34" s="31"/>
      <c r="I34" s="31"/>
      <c r="J34" s="31"/>
      <c r="K34" s="31"/>
      <c r="L34" s="31"/>
      <c r="M34" s="36">
        <v>10502</v>
      </c>
      <c r="N34" s="36">
        <v>9209</v>
      </c>
      <c r="O34" s="37">
        <f>ROUND(N34/M34*100,1)</f>
        <v>87.7</v>
      </c>
    </row>
    <row r="35" spans="1:15" s="21" customFormat="1" ht="18.75" customHeight="1" x14ac:dyDescent="0.2">
      <c r="A35" s="70" t="s">
        <v>35</v>
      </c>
      <c r="B35" s="70"/>
      <c r="C35" s="31"/>
      <c r="D35" s="31"/>
      <c r="E35" s="31"/>
      <c r="F35" s="31">
        <v>579</v>
      </c>
      <c r="G35" s="31">
        <v>83</v>
      </c>
      <c r="H35" s="31"/>
      <c r="I35" s="31"/>
      <c r="J35" s="31"/>
      <c r="K35" s="31"/>
      <c r="L35" s="31"/>
      <c r="M35" s="36">
        <v>0</v>
      </c>
      <c r="N35" s="36">
        <v>0</v>
      </c>
      <c r="O35" s="37">
        <v>0</v>
      </c>
    </row>
    <row r="36" spans="1:15" s="21" customFormat="1" ht="22.5" customHeight="1" x14ac:dyDescent="0.2">
      <c r="A36" s="70" t="s">
        <v>36</v>
      </c>
      <c r="B36" s="70"/>
      <c r="C36" s="31">
        <v>4315</v>
      </c>
      <c r="D36" s="31"/>
      <c r="E36" s="31"/>
      <c r="F36" s="31">
        <v>11840</v>
      </c>
      <c r="G36" s="31">
        <v>10171</v>
      </c>
      <c r="H36" s="31"/>
      <c r="I36" s="31"/>
      <c r="J36" s="31"/>
      <c r="K36" s="31"/>
      <c r="L36" s="31"/>
      <c r="M36" s="36">
        <v>17994</v>
      </c>
      <c r="N36" s="36">
        <v>14194</v>
      </c>
      <c r="O36" s="37">
        <f t="shared" ref="O36:O74" si="1">ROUND(N36/M36*100,1)</f>
        <v>78.900000000000006</v>
      </c>
    </row>
    <row r="37" spans="1:15" s="21" customFormat="1" ht="33" customHeight="1" x14ac:dyDescent="0.2">
      <c r="A37" s="60" t="s">
        <v>37</v>
      </c>
      <c r="B37" s="60"/>
      <c r="C37" s="23">
        <v>4795</v>
      </c>
      <c r="D37" s="23"/>
      <c r="E37" s="23"/>
      <c r="F37" s="23">
        <v>6966</v>
      </c>
      <c r="G37" s="23">
        <v>9918</v>
      </c>
      <c r="H37" s="23"/>
      <c r="I37" s="23"/>
      <c r="J37" s="23"/>
      <c r="K37" s="23"/>
      <c r="L37" s="23"/>
      <c r="M37" s="19">
        <f>SUM(M38:M39)</f>
        <v>23111</v>
      </c>
      <c r="N37" s="19">
        <f>SUM(N38:N39)</f>
        <v>18934</v>
      </c>
      <c r="O37" s="20">
        <f t="shared" si="1"/>
        <v>81.900000000000006</v>
      </c>
    </row>
    <row r="38" spans="1:15" s="21" customFormat="1" ht="24" customHeight="1" x14ac:dyDescent="0.2">
      <c r="A38" s="70" t="s">
        <v>38</v>
      </c>
      <c r="B38" s="70"/>
      <c r="C38" s="31">
        <v>1854</v>
      </c>
      <c r="D38" s="23"/>
      <c r="E38" s="23"/>
      <c r="F38" s="31">
        <v>1664</v>
      </c>
      <c r="G38" s="31">
        <v>2167</v>
      </c>
      <c r="H38" s="31"/>
      <c r="I38" s="31"/>
      <c r="J38" s="31"/>
      <c r="K38" s="31"/>
      <c r="L38" s="31"/>
      <c r="M38" s="36">
        <v>1612</v>
      </c>
      <c r="N38" s="36">
        <v>1581</v>
      </c>
      <c r="O38" s="37">
        <f t="shared" si="1"/>
        <v>98.1</v>
      </c>
    </row>
    <row r="39" spans="1:15" s="21" customFormat="1" ht="66" customHeight="1" x14ac:dyDescent="0.2">
      <c r="A39" s="70" t="s">
        <v>39</v>
      </c>
      <c r="B39" s="70"/>
      <c r="C39" s="31">
        <v>2941</v>
      </c>
      <c r="D39" s="38"/>
      <c r="E39" s="38"/>
      <c r="F39" s="31">
        <v>5302</v>
      </c>
      <c r="G39" s="31">
        <v>7751</v>
      </c>
      <c r="H39" s="31"/>
      <c r="I39" s="31"/>
      <c r="J39" s="31"/>
      <c r="K39" s="31"/>
      <c r="L39" s="31"/>
      <c r="M39" s="36">
        <v>21499</v>
      </c>
      <c r="N39" s="36">
        <v>17353</v>
      </c>
      <c r="O39" s="37">
        <f t="shared" si="1"/>
        <v>80.7</v>
      </c>
    </row>
    <row r="40" spans="1:15" s="21" customFormat="1" ht="20.25" customHeight="1" x14ac:dyDescent="0.2">
      <c r="A40" s="71" t="s">
        <v>40</v>
      </c>
      <c r="B40" s="72"/>
      <c r="C40" s="23">
        <v>1073</v>
      </c>
      <c r="D40" s="23"/>
      <c r="E40" s="23"/>
      <c r="F40" s="23">
        <v>4600</v>
      </c>
      <c r="G40" s="23">
        <v>5514</v>
      </c>
      <c r="H40" s="23"/>
      <c r="I40" s="23"/>
      <c r="J40" s="23"/>
      <c r="K40" s="23"/>
      <c r="L40" s="23"/>
      <c r="M40" s="19">
        <f>SUM(M41:M43)</f>
        <v>26700</v>
      </c>
      <c r="N40" s="19">
        <f>SUM(N41:N43)</f>
        <v>20636</v>
      </c>
      <c r="O40" s="20">
        <f t="shared" si="1"/>
        <v>77.3</v>
      </c>
    </row>
    <row r="41" spans="1:15" s="21" customFormat="1" ht="22.5" customHeight="1" x14ac:dyDescent="0.2">
      <c r="A41" s="76" t="s">
        <v>41</v>
      </c>
      <c r="B41" s="7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6">
        <v>8388</v>
      </c>
      <c r="N41" s="36">
        <v>8347</v>
      </c>
      <c r="O41" s="37">
        <f t="shared" si="1"/>
        <v>99.5</v>
      </c>
    </row>
    <row r="42" spans="1:15" s="21" customFormat="1" ht="18" customHeight="1" x14ac:dyDescent="0.2">
      <c r="A42" s="70" t="s">
        <v>42</v>
      </c>
      <c r="B42" s="70"/>
      <c r="C42" s="31"/>
      <c r="D42" s="23"/>
      <c r="E42" s="23"/>
      <c r="F42" s="31"/>
      <c r="G42" s="31"/>
      <c r="H42" s="31"/>
      <c r="I42" s="31"/>
      <c r="J42" s="31"/>
      <c r="K42" s="31"/>
      <c r="L42" s="31"/>
      <c r="M42" s="36">
        <v>16625</v>
      </c>
      <c r="N42" s="36">
        <v>11900</v>
      </c>
      <c r="O42" s="37">
        <f t="shared" si="1"/>
        <v>71.599999999999994</v>
      </c>
    </row>
    <row r="43" spans="1:15" s="21" customFormat="1" ht="30" customHeight="1" x14ac:dyDescent="0.2">
      <c r="A43" s="70" t="s">
        <v>43</v>
      </c>
      <c r="B43" s="70"/>
      <c r="C43" s="31">
        <v>250</v>
      </c>
      <c r="D43" s="31"/>
      <c r="E43" s="31"/>
      <c r="F43" s="31">
        <v>2377</v>
      </c>
      <c r="G43" s="31">
        <v>2607</v>
      </c>
      <c r="H43" s="31"/>
      <c r="I43" s="31"/>
      <c r="J43" s="31"/>
      <c r="K43" s="31"/>
      <c r="L43" s="31"/>
      <c r="M43" s="36">
        <v>1687</v>
      </c>
      <c r="N43" s="36">
        <v>389</v>
      </c>
      <c r="O43" s="37">
        <f t="shared" si="1"/>
        <v>23.1</v>
      </c>
    </row>
    <row r="44" spans="1:15" s="21" customFormat="1" ht="21" customHeight="1" x14ac:dyDescent="0.2">
      <c r="A44" s="60" t="s">
        <v>44</v>
      </c>
      <c r="B44" s="60"/>
      <c r="C44" s="23">
        <v>100232</v>
      </c>
      <c r="D44" s="23"/>
      <c r="E44" s="23"/>
      <c r="F44" s="23">
        <v>151189</v>
      </c>
      <c r="G44" s="23">
        <v>223556</v>
      </c>
      <c r="H44" s="23"/>
      <c r="I44" s="23"/>
      <c r="J44" s="23"/>
      <c r="K44" s="23"/>
      <c r="L44" s="23"/>
      <c r="M44" s="19">
        <f>SUM(M45:M48)</f>
        <v>388507</v>
      </c>
      <c r="N44" s="19">
        <f>SUM(N45:N48)</f>
        <v>276783</v>
      </c>
      <c r="O44" s="20">
        <f t="shared" si="1"/>
        <v>71.2</v>
      </c>
    </row>
    <row r="45" spans="1:15" s="21" customFormat="1" ht="22.5" customHeight="1" x14ac:dyDescent="0.2">
      <c r="A45" s="76" t="s">
        <v>45</v>
      </c>
      <c r="B45" s="7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36">
        <v>64654</v>
      </c>
      <c r="N45" s="36">
        <v>29463</v>
      </c>
      <c r="O45" s="37">
        <f t="shared" si="1"/>
        <v>45.6</v>
      </c>
    </row>
    <row r="46" spans="1:15" s="21" customFormat="1" ht="23.25" customHeight="1" x14ac:dyDescent="0.2">
      <c r="A46" s="70" t="s">
        <v>46</v>
      </c>
      <c r="B46" s="70"/>
      <c r="C46" s="31">
        <v>72141</v>
      </c>
      <c r="D46" s="23"/>
      <c r="E46" s="23"/>
      <c r="F46" s="31">
        <v>101846</v>
      </c>
      <c r="G46" s="31">
        <v>148299</v>
      </c>
      <c r="H46" s="31"/>
      <c r="I46" s="31"/>
      <c r="J46" s="31"/>
      <c r="K46" s="31"/>
      <c r="L46" s="31"/>
      <c r="M46" s="36">
        <v>178948</v>
      </c>
      <c r="N46" s="36">
        <v>122115</v>
      </c>
      <c r="O46" s="37">
        <f t="shared" si="1"/>
        <v>68.2</v>
      </c>
    </row>
    <row r="47" spans="1:15" s="21" customFormat="1" ht="20.25" customHeight="1" x14ac:dyDescent="0.2">
      <c r="A47" s="70" t="s">
        <v>47</v>
      </c>
      <c r="B47" s="70"/>
      <c r="C47" s="31"/>
      <c r="D47" s="23"/>
      <c r="E47" s="23"/>
      <c r="F47" s="31"/>
      <c r="G47" s="31"/>
      <c r="H47" s="31"/>
      <c r="I47" s="31"/>
      <c r="J47" s="31"/>
      <c r="K47" s="31"/>
      <c r="L47" s="31"/>
      <c r="M47" s="36">
        <v>127116</v>
      </c>
      <c r="N47" s="36">
        <v>109621</v>
      </c>
      <c r="O47" s="37">
        <f t="shared" si="1"/>
        <v>86.2</v>
      </c>
    </row>
    <row r="48" spans="1:15" s="21" customFormat="1" ht="32.25" customHeight="1" x14ac:dyDescent="0.2">
      <c r="A48" s="70" t="s">
        <v>48</v>
      </c>
      <c r="B48" s="70"/>
      <c r="C48" s="31">
        <v>1667</v>
      </c>
      <c r="D48" s="31"/>
      <c r="E48" s="31"/>
      <c r="F48" s="31">
        <v>33490</v>
      </c>
      <c r="G48" s="31">
        <v>46497</v>
      </c>
      <c r="H48" s="31"/>
      <c r="I48" s="31"/>
      <c r="J48" s="31"/>
      <c r="K48" s="31"/>
      <c r="L48" s="31"/>
      <c r="M48" s="36">
        <v>17789</v>
      </c>
      <c r="N48" s="36">
        <v>15584</v>
      </c>
      <c r="O48" s="37">
        <f t="shared" si="1"/>
        <v>87.6</v>
      </c>
    </row>
    <row r="49" spans="1:15" s="21" customFormat="1" ht="15.75" customHeight="1" x14ac:dyDescent="0.2">
      <c r="A49" s="79" t="s">
        <v>49</v>
      </c>
      <c r="B49" s="79"/>
      <c r="C49" s="31"/>
      <c r="D49" s="31"/>
      <c r="E49" s="31"/>
      <c r="F49" s="23">
        <v>169462</v>
      </c>
      <c r="G49" s="23">
        <v>219007</v>
      </c>
      <c r="H49" s="23"/>
      <c r="I49" s="23"/>
      <c r="J49" s="23"/>
      <c r="K49" s="23"/>
      <c r="L49" s="23"/>
      <c r="M49" s="19">
        <f>SUM(M50:M53)</f>
        <v>737193</v>
      </c>
      <c r="N49" s="19">
        <f>SUM(N50:N53)</f>
        <v>588462</v>
      </c>
      <c r="O49" s="20">
        <f t="shared" si="1"/>
        <v>79.8</v>
      </c>
    </row>
    <row r="50" spans="1:15" s="21" customFormat="1" ht="21" customHeight="1" x14ac:dyDescent="0.2">
      <c r="A50" s="80" t="s">
        <v>50</v>
      </c>
      <c r="B50" s="80"/>
      <c r="C50" s="31"/>
      <c r="D50" s="31"/>
      <c r="E50" s="31"/>
      <c r="F50" s="31">
        <v>40311</v>
      </c>
      <c r="G50" s="31">
        <v>54031</v>
      </c>
      <c r="H50" s="31"/>
      <c r="I50" s="31"/>
      <c r="J50" s="31"/>
      <c r="K50" s="31"/>
      <c r="L50" s="31"/>
      <c r="M50" s="36">
        <v>242531</v>
      </c>
      <c r="N50" s="36">
        <v>188008</v>
      </c>
      <c r="O50" s="37">
        <f t="shared" si="1"/>
        <v>77.5</v>
      </c>
    </row>
    <row r="51" spans="1:15" s="21" customFormat="1" ht="19.5" customHeight="1" x14ac:dyDescent="0.2">
      <c r="A51" s="70" t="s">
        <v>51</v>
      </c>
      <c r="B51" s="70"/>
      <c r="C51" s="31">
        <v>64559</v>
      </c>
      <c r="D51" s="31"/>
      <c r="E51" s="31"/>
      <c r="F51" s="31">
        <v>115598</v>
      </c>
      <c r="G51" s="31">
        <v>146300</v>
      </c>
      <c r="H51" s="31"/>
      <c r="I51" s="31"/>
      <c r="J51" s="31"/>
      <c r="K51" s="31"/>
      <c r="L51" s="31"/>
      <c r="M51" s="36">
        <v>425537</v>
      </c>
      <c r="N51" s="24">
        <v>342329</v>
      </c>
      <c r="O51" s="37">
        <f t="shared" si="1"/>
        <v>80.400000000000006</v>
      </c>
    </row>
    <row r="52" spans="1:15" s="21" customFormat="1" ht="31.5" customHeight="1" x14ac:dyDescent="0.2">
      <c r="A52" s="70" t="s">
        <v>52</v>
      </c>
      <c r="B52" s="7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6">
        <v>29484</v>
      </c>
      <c r="N52" s="24">
        <v>26037</v>
      </c>
      <c r="O52" s="37">
        <f t="shared" si="1"/>
        <v>88.3</v>
      </c>
    </row>
    <row r="53" spans="1:15" s="21" customFormat="1" ht="22.5" customHeight="1" x14ac:dyDescent="0.2">
      <c r="A53" s="70" t="s">
        <v>53</v>
      </c>
      <c r="B53" s="70"/>
      <c r="C53" s="31">
        <v>3672</v>
      </c>
      <c r="D53" s="31"/>
      <c r="E53" s="31"/>
      <c r="F53" s="31">
        <v>10975</v>
      </c>
      <c r="G53" s="31">
        <v>15372</v>
      </c>
      <c r="H53" s="31"/>
      <c r="I53" s="31"/>
      <c r="J53" s="31"/>
      <c r="K53" s="31"/>
      <c r="L53" s="31"/>
      <c r="M53" s="36">
        <v>39641</v>
      </c>
      <c r="N53" s="36">
        <v>32088</v>
      </c>
      <c r="O53" s="37">
        <f t="shared" si="1"/>
        <v>80.900000000000006</v>
      </c>
    </row>
    <row r="54" spans="1:15" s="21" customFormat="1" ht="20.25" customHeight="1" x14ac:dyDescent="0.2">
      <c r="A54" s="60" t="s">
        <v>54</v>
      </c>
      <c r="B54" s="60"/>
      <c r="C54" s="23">
        <v>12655</v>
      </c>
      <c r="D54" s="23"/>
      <c r="E54" s="23"/>
      <c r="F54" s="23">
        <v>30593</v>
      </c>
      <c r="G54" s="23">
        <v>37456</v>
      </c>
      <c r="H54" s="23"/>
      <c r="I54" s="23"/>
      <c r="J54" s="23"/>
      <c r="K54" s="23"/>
      <c r="L54" s="23"/>
      <c r="M54" s="19">
        <f>SUM(M55:M56)</f>
        <v>52471</v>
      </c>
      <c r="N54" s="19">
        <f>SUM(N55:N56)</f>
        <v>35221</v>
      </c>
      <c r="O54" s="20">
        <f t="shared" si="1"/>
        <v>67.099999999999994</v>
      </c>
    </row>
    <row r="55" spans="1:15" s="21" customFormat="1" ht="22.5" customHeight="1" x14ac:dyDescent="0.2">
      <c r="A55" s="70" t="s">
        <v>55</v>
      </c>
      <c r="B55" s="70"/>
      <c r="C55" s="31">
        <v>12499</v>
      </c>
      <c r="D55" s="23"/>
      <c r="E55" s="23"/>
      <c r="F55" s="31">
        <v>30219</v>
      </c>
      <c r="G55" s="31">
        <v>36940</v>
      </c>
      <c r="H55" s="31"/>
      <c r="I55" s="31"/>
      <c r="J55" s="31"/>
      <c r="K55" s="31"/>
      <c r="L55" s="31"/>
      <c r="M55" s="36">
        <v>47293</v>
      </c>
      <c r="N55" s="36">
        <v>30852</v>
      </c>
      <c r="O55" s="37">
        <f t="shared" si="1"/>
        <v>65.2</v>
      </c>
    </row>
    <row r="56" spans="1:15" s="21" customFormat="1" ht="32.25" customHeight="1" x14ac:dyDescent="0.2">
      <c r="A56" s="70" t="s">
        <v>56</v>
      </c>
      <c r="B56" s="70"/>
      <c r="C56" s="31">
        <v>156</v>
      </c>
      <c r="D56" s="23"/>
      <c r="E56" s="23"/>
      <c r="F56" s="31">
        <v>374</v>
      </c>
      <c r="G56" s="31">
        <v>516</v>
      </c>
      <c r="H56" s="31"/>
      <c r="I56" s="31"/>
      <c r="J56" s="31"/>
      <c r="K56" s="31"/>
      <c r="L56" s="31"/>
      <c r="M56" s="36">
        <v>5178</v>
      </c>
      <c r="N56" s="36">
        <v>4369</v>
      </c>
      <c r="O56" s="37">
        <f t="shared" si="1"/>
        <v>84.4</v>
      </c>
    </row>
    <row r="57" spans="1:15" s="21" customFormat="1" ht="15.75" customHeight="1" x14ac:dyDescent="0.2">
      <c r="A57" s="60" t="s">
        <v>57</v>
      </c>
      <c r="B57" s="60"/>
      <c r="C57" s="23">
        <v>32192</v>
      </c>
      <c r="D57" s="31"/>
      <c r="E57" s="31"/>
      <c r="F57" s="23">
        <v>65404</v>
      </c>
      <c r="G57" s="23">
        <v>103793</v>
      </c>
      <c r="H57" s="23"/>
      <c r="I57" s="23"/>
      <c r="J57" s="23"/>
      <c r="K57" s="23"/>
      <c r="L57" s="23"/>
      <c r="M57" s="19">
        <f>SUM(M58:M61)</f>
        <v>351092</v>
      </c>
      <c r="N57" s="19">
        <f>SUM(N58:N61)</f>
        <v>136907</v>
      </c>
      <c r="O57" s="39">
        <f t="shared" si="1"/>
        <v>39</v>
      </c>
    </row>
    <row r="58" spans="1:15" s="21" customFormat="1" ht="19.5" customHeight="1" x14ac:dyDescent="0.2">
      <c r="A58" s="70" t="s">
        <v>58</v>
      </c>
      <c r="B58" s="70"/>
      <c r="C58" s="31">
        <v>29886</v>
      </c>
      <c r="D58" s="31"/>
      <c r="E58" s="31"/>
      <c r="F58" s="31">
        <v>59952</v>
      </c>
      <c r="G58" s="31">
        <v>91878</v>
      </c>
      <c r="H58" s="31"/>
      <c r="I58" s="31"/>
      <c r="J58" s="31"/>
      <c r="K58" s="31"/>
      <c r="L58" s="31"/>
      <c r="M58" s="36">
        <v>92366</v>
      </c>
      <c r="N58" s="36">
        <v>46128</v>
      </c>
      <c r="O58" s="37">
        <f t="shared" si="1"/>
        <v>49.9</v>
      </c>
    </row>
    <row r="59" spans="1:15" s="21" customFormat="1" ht="22.5" customHeight="1" x14ac:dyDescent="0.2">
      <c r="A59" s="70" t="s">
        <v>59</v>
      </c>
      <c r="B59" s="70"/>
      <c r="C59" s="31">
        <v>1596</v>
      </c>
      <c r="D59" s="31"/>
      <c r="E59" s="31"/>
      <c r="F59" s="31">
        <v>4859</v>
      </c>
      <c r="G59" s="31">
        <v>5125</v>
      </c>
      <c r="H59" s="31"/>
      <c r="I59" s="31"/>
      <c r="J59" s="31"/>
      <c r="K59" s="31"/>
      <c r="L59" s="31"/>
      <c r="M59" s="36">
        <v>65583</v>
      </c>
      <c r="N59" s="36">
        <v>40901</v>
      </c>
      <c r="O59" s="37">
        <f t="shared" si="1"/>
        <v>62.4</v>
      </c>
    </row>
    <row r="60" spans="1:15" s="21" customFormat="1" ht="21" customHeight="1" x14ac:dyDescent="0.2">
      <c r="A60" s="70" t="s">
        <v>60</v>
      </c>
      <c r="B60" s="7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6">
        <v>48824</v>
      </c>
      <c r="N60" s="36">
        <v>41220</v>
      </c>
      <c r="O60" s="37">
        <f t="shared" si="1"/>
        <v>84.4</v>
      </c>
    </row>
    <row r="61" spans="1:15" s="21" customFormat="1" ht="29.25" customHeight="1" x14ac:dyDescent="0.2">
      <c r="A61" s="70" t="s">
        <v>61</v>
      </c>
      <c r="B61" s="7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6">
        <v>144319</v>
      </c>
      <c r="N61" s="36">
        <v>8658</v>
      </c>
      <c r="O61" s="37">
        <f t="shared" si="1"/>
        <v>6</v>
      </c>
    </row>
    <row r="62" spans="1:15" s="21" customFormat="1" ht="15.75" customHeight="1" x14ac:dyDescent="0.2">
      <c r="A62" s="60" t="s">
        <v>62</v>
      </c>
      <c r="B62" s="60"/>
      <c r="C62" s="23">
        <v>49470</v>
      </c>
      <c r="D62" s="23"/>
      <c r="E62" s="23"/>
      <c r="F62" s="23">
        <v>109266</v>
      </c>
      <c r="G62" s="23">
        <v>160857</v>
      </c>
      <c r="H62" s="23"/>
      <c r="I62" s="23"/>
      <c r="J62" s="23"/>
      <c r="K62" s="23"/>
      <c r="L62" s="23"/>
      <c r="M62" s="19">
        <f>SUM(M63:M67)</f>
        <v>519510</v>
      </c>
      <c r="N62" s="19">
        <f>SUM(N63:N67)</f>
        <v>453576</v>
      </c>
      <c r="O62" s="20">
        <f t="shared" si="1"/>
        <v>87.3</v>
      </c>
    </row>
    <row r="63" spans="1:15" s="21" customFormat="1" ht="24" customHeight="1" x14ac:dyDescent="0.2">
      <c r="A63" s="70" t="s">
        <v>63</v>
      </c>
      <c r="B63" s="70"/>
      <c r="C63" s="31"/>
      <c r="D63" s="31"/>
      <c r="E63" s="31"/>
      <c r="F63" s="31">
        <v>193</v>
      </c>
      <c r="G63" s="31">
        <v>289</v>
      </c>
      <c r="H63" s="31"/>
      <c r="I63" s="31"/>
      <c r="J63" s="31"/>
      <c r="K63" s="31"/>
      <c r="L63" s="31"/>
      <c r="M63" s="36">
        <v>711</v>
      </c>
      <c r="N63" s="36">
        <v>639</v>
      </c>
      <c r="O63" s="37">
        <f t="shared" si="1"/>
        <v>89.9</v>
      </c>
    </row>
    <row r="64" spans="1:15" s="21" customFormat="1" ht="21.75" customHeight="1" x14ac:dyDescent="0.2">
      <c r="A64" s="70" t="s">
        <v>64</v>
      </c>
      <c r="B64" s="70"/>
      <c r="C64" s="31">
        <v>8885</v>
      </c>
      <c r="D64" s="31"/>
      <c r="E64" s="31"/>
      <c r="F64" s="31">
        <v>19570</v>
      </c>
      <c r="G64" s="31">
        <v>28891</v>
      </c>
      <c r="H64" s="31"/>
      <c r="I64" s="31"/>
      <c r="J64" s="31"/>
      <c r="K64" s="31"/>
      <c r="L64" s="31"/>
      <c r="M64" s="36">
        <v>34716</v>
      </c>
      <c r="N64" s="36">
        <v>30483</v>
      </c>
      <c r="O64" s="37">
        <f t="shared" si="1"/>
        <v>87.8</v>
      </c>
    </row>
    <row r="65" spans="1:15" s="21" customFormat="1" ht="22.5" customHeight="1" x14ac:dyDescent="0.2">
      <c r="A65" s="70" t="s">
        <v>65</v>
      </c>
      <c r="B65" s="70"/>
      <c r="C65" s="31">
        <v>30681</v>
      </c>
      <c r="D65" s="31"/>
      <c r="E65" s="31"/>
      <c r="F65" s="31">
        <v>61374</v>
      </c>
      <c r="G65" s="31">
        <v>88781</v>
      </c>
      <c r="H65" s="31"/>
      <c r="I65" s="31"/>
      <c r="J65" s="31"/>
      <c r="K65" s="31"/>
      <c r="L65" s="31"/>
      <c r="M65" s="36">
        <v>440941</v>
      </c>
      <c r="N65" s="36">
        <v>387121</v>
      </c>
      <c r="O65" s="37">
        <f t="shared" si="1"/>
        <v>87.8</v>
      </c>
    </row>
    <row r="66" spans="1:15" s="21" customFormat="1" ht="20.25" customHeight="1" x14ac:dyDescent="0.2">
      <c r="A66" s="70" t="s">
        <v>66</v>
      </c>
      <c r="B66" s="7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6">
        <v>10613</v>
      </c>
      <c r="N66" s="36">
        <v>6188</v>
      </c>
      <c r="O66" s="37">
        <f t="shared" si="1"/>
        <v>58.3</v>
      </c>
    </row>
    <row r="67" spans="1:15" s="21" customFormat="1" ht="26.25" customHeight="1" x14ac:dyDescent="0.2">
      <c r="A67" s="70" t="s">
        <v>67</v>
      </c>
      <c r="B67" s="70"/>
      <c r="C67" s="31">
        <v>3537</v>
      </c>
      <c r="D67" s="31"/>
      <c r="E67" s="31"/>
      <c r="F67" s="31">
        <v>17437</v>
      </c>
      <c r="G67" s="31">
        <v>27879</v>
      </c>
      <c r="H67" s="31"/>
      <c r="I67" s="31"/>
      <c r="J67" s="31"/>
      <c r="K67" s="31"/>
      <c r="L67" s="31"/>
      <c r="M67" s="36">
        <v>32529</v>
      </c>
      <c r="N67" s="36">
        <v>29145</v>
      </c>
      <c r="O67" s="37">
        <f t="shared" si="1"/>
        <v>89.6</v>
      </c>
    </row>
    <row r="68" spans="1:15" s="21" customFormat="1" ht="15.75" customHeight="1" x14ac:dyDescent="0.2">
      <c r="A68" s="82" t="s">
        <v>68</v>
      </c>
      <c r="B68" s="8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40">
        <f>SUM(M69:M71)</f>
        <v>29229</v>
      </c>
      <c r="N68" s="40">
        <f>SUM(N69:N71)</f>
        <v>15219</v>
      </c>
      <c r="O68" s="39">
        <f t="shared" si="1"/>
        <v>52.1</v>
      </c>
    </row>
    <row r="69" spans="1:15" s="21" customFormat="1" ht="22.5" customHeight="1" x14ac:dyDescent="0.2">
      <c r="A69" s="68" t="s">
        <v>69</v>
      </c>
      <c r="B69" s="8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6">
        <v>15614</v>
      </c>
      <c r="N69" s="36">
        <v>11478</v>
      </c>
      <c r="O69" s="37">
        <f t="shared" si="1"/>
        <v>73.5</v>
      </c>
    </row>
    <row r="70" spans="1:15" s="21" customFormat="1" ht="22.5" customHeight="1" x14ac:dyDescent="0.2">
      <c r="A70" s="68" t="s">
        <v>103</v>
      </c>
      <c r="B70" s="69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6">
        <v>8989</v>
      </c>
      <c r="N70" s="36">
        <v>0</v>
      </c>
      <c r="O70" s="37">
        <f t="shared" si="1"/>
        <v>0</v>
      </c>
    </row>
    <row r="71" spans="1:15" s="21" customFormat="1" ht="32.25" customHeight="1" x14ac:dyDescent="0.2">
      <c r="A71" s="68" t="s">
        <v>70</v>
      </c>
      <c r="B71" s="8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6">
        <v>4626</v>
      </c>
      <c r="N71" s="36">
        <v>3741</v>
      </c>
      <c r="O71" s="37">
        <f t="shared" si="1"/>
        <v>80.900000000000006</v>
      </c>
    </row>
    <row r="72" spans="1:15" s="21" customFormat="1" ht="33" customHeight="1" x14ac:dyDescent="0.2">
      <c r="A72" s="82" t="s">
        <v>71</v>
      </c>
      <c r="B72" s="8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40">
        <f>SUM(M73)</f>
        <v>4364</v>
      </c>
      <c r="N72" s="40">
        <f>SUM(N73)</f>
        <v>3907</v>
      </c>
      <c r="O72" s="39">
        <f t="shared" si="1"/>
        <v>89.5</v>
      </c>
    </row>
    <row r="73" spans="1:15" s="21" customFormat="1" ht="37.5" customHeight="1" x14ac:dyDescent="0.2">
      <c r="A73" s="68" t="s">
        <v>72</v>
      </c>
      <c r="B73" s="8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6">
        <v>4364</v>
      </c>
      <c r="N73" s="36">
        <v>3907</v>
      </c>
      <c r="O73" s="37">
        <f t="shared" si="1"/>
        <v>89.5</v>
      </c>
    </row>
    <row r="74" spans="1:15" s="21" customFormat="1" ht="15.75" customHeight="1" x14ac:dyDescent="0.2">
      <c r="A74" s="60" t="s">
        <v>73</v>
      </c>
      <c r="B74" s="60"/>
      <c r="C74" s="23">
        <v>299813</v>
      </c>
      <c r="D74" s="31"/>
      <c r="E74" s="31"/>
      <c r="F74" s="23">
        <v>564725</v>
      </c>
      <c r="G74" s="23">
        <v>790722</v>
      </c>
      <c r="H74" s="23"/>
      <c r="I74" s="23"/>
      <c r="J74" s="23"/>
      <c r="K74" s="23"/>
      <c r="L74" s="23"/>
      <c r="M74" s="41">
        <f>M28+M37+M40+M44+M49+M54+M57+M62+M68+M72</f>
        <v>2197464</v>
      </c>
      <c r="N74" s="19">
        <f>N28+N37+N40+N44+N49+N54+N57+N62+N68+N72</f>
        <v>1604139</v>
      </c>
      <c r="O74" s="20">
        <f t="shared" si="1"/>
        <v>73</v>
      </c>
    </row>
    <row r="75" spans="1:15" s="21" customFormat="1" ht="15.75" customHeight="1" x14ac:dyDescent="0.2">
      <c r="A75" s="85" t="s">
        <v>74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7"/>
    </row>
    <row r="76" spans="1:15" s="21" customFormat="1" ht="15.75" customHeight="1" x14ac:dyDescent="0.2">
      <c r="A76" s="88" t="s">
        <v>75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0"/>
    </row>
    <row r="77" spans="1:15" s="21" customFormat="1" ht="15.75" customHeight="1" x14ac:dyDescent="0.2">
      <c r="A77" s="60" t="s">
        <v>76</v>
      </c>
      <c r="B77" s="60"/>
      <c r="C77" s="42"/>
      <c r="D77" s="31"/>
      <c r="E77" s="31"/>
      <c r="F77" s="31"/>
      <c r="G77" s="31"/>
      <c r="H77" s="31"/>
      <c r="I77" s="31"/>
      <c r="J77" s="31"/>
      <c r="K77" s="31"/>
      <c r="L77" s="31"/>
      <c r="M77" s="19">
        <v>27514</v>
      </c>
      <c r="N77" s="19">
        <v>4208</v>
      </c>
      <c r="O77" s="20" t="s">
        <v>22</v>
      </c>
    </row>
    <row r="78" spans="1:15" s="21" customFormat="1" ht="46.5" customHeight="1" x14ac:dyDescent="0.2">
      <c r="A78" s="70" t="s">
        <v>77</v>
      </c>
      <c r="B78" s="70"/>
      <c r="C78" s="42"/>
      <c r="D78" s="31"/>
      <c r="E78" s="31"/>
      <c r="F78" s="31"/>
      <c r="G78" s="31"/>
      <c r="H78" s="31"/>
      <c r="I78" s="31"/>
      <c r="J78" s="31"/>
      <c r="K78" s="31"/>
      <c r="L78" s="31"/>
      <c r="M78" s="36">
        <v>67451</v>
      </c>
      <c r="N78" s="36">
        <v>41500</v>
      </c>
      <c r="O78" s="37"/>
    </row>
    <row r="79" spans="1:15" s="21" customFormat="1" ht="44.25" customHeight="1" x14ac:dyDescent="0.2">
      <c r="A79" s="70" t="s">
        <v>78</v>
      </c>
      <c r="B79" s="70"/>
      <c r="C79" s="42"/>
      <c r="D79" s="31"/>
      <c r="E79" s="31"/>
      <c r="F79" s="31"/>
      <c r="G79" s="31"/>
      <c r="H79" s="31"/>
      <c r="I79" s="31"/>
      <c r="J79" s="31"/>
      <c r="K79" s="31"/>
      <c r="L79" s="31"/>
      <c r="M79" s="36">
        <v>-39938</v>
      </c>
      <c r="N79" s="36">
        <v>-37292</v>
      </c>
      <c r="O79" s="37"/>
    </row>
    <row r="80" spans="1:15" s="21" customFormat="1" ht="48" customHeight="1" x14ac:dyDescent="0.2">
      <c r="A80" s="60" t="s">
        <v>79</v>
      </c>
      <c r="B80" s="60"/>
      <c r="C80" s="42"/>
      <c r="D80" s="31"/>
      <c r="E80" s="31"/>
      <c r="F80" s="31"/>
      <c r="G80" s="31"/>
      <c r="H80" s="31"/>
      <c r="I80" s="31"/>
      <c r="J80" s="31"/>
      <c r="K80" s="31"/>
      <c r="L80" s="31"/>
      <c r="M80" s="19">
        <v>2200</v>
      </c>
      <c r="N80" s="19">
        <v>-34800</v>
      </c>
      <c r="O80" s="20" t="s">
        <v>22</v>
      </c>
    </row>
    <row r="81" spans="1:15" s="21" customFormat="1" ht="44.25" customHeight="1" x14ac:dyDescent="0.2">
      <c r="A81" s="70" t="s">
        <v>80</v>
      </c>
      <c r="B81" s="70"/>
      <c r="C81" s="42"/>
      <c r="D81" s="31"/>
      <c r="E81" s="31"/>
      <c r="F81" s="31"/>
      <c r="G81" s="31"/>
      <c r="H81" s="31"/>
      <c r="I81" s="31"/>
      <c r="J81" s="31"/>
      <c r="K81" s="31"/>
      <c r="L81" s="31"/>
      <c r="M81" s="36">
        <v>57500</v>
      </c>
      <c r="N81" s="36">
        <v>20500</v>
      </c>
      <c r="O81" s="37"/>
    </row>
    <row r="82" spans="1:15" s="21" customFormat="1" ht="43.5" customHeight="1" x14ac:dyDescent="0.2">
      <c r="A82" s="70" t="s">
        <v>81</v>
      </c>
      <c r="B82" s="70"/>
      <c r="C82" s="42"/>
      <c r="D82" s="31"/>
      <c r="E82" s="31"/>
      <c r="F82" s="31"/>
      <c r="G82" s="31"/>
      <c r="H82" s="31"/>
      <c r="I82" s="31"/>
      <c r="J82" s="31"/>
      <c r="K82" s="31"/>
      <c r="L82" s="31"/>
      <c r="M82" s="36">
        <v>-55300</v>
      </c>
      <c r="N82" s="36">
        <v>-55300</v>
      </c>
      <c r="O82" s="37"/>
    </row>
    <row r="83" spans="1:15" s="21" customFormat="1" ht="36" customHeight="1" x14ac:dyDescent="0.2">
      <c r="A83" s="60" t="s">
        <v>82</v>
      </c>
      <c r="B83" s="6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41">
        <f>M86+M85</f>
        <v>22704</v>
      </c>
      <c r="N83" s="19">
        <f>N84+N86</f>
        <v>-93461</v>
      </c>
      <c r="O83" s="20" t="s">
        <v>22</v>
      </c>
    </row>
    <row r="84" spans="1:15" s="21" customFormat="1" ht="27.75" customHeight="1" x14ac:dyDescent="0.2">
      <c r="A84" s="92" t="s">
        <v>83</v>
      </c>
      <c r="B84" s="9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>
        <v>-2269998</v>
      </c>
      <c r="N84" s="36">
        <v>-1808871</v>
      </c>
      <c r="O84" s="37" t="s">
        <v>22</v>
      </c>
    </row>
    <row r="85" spans="1:15" s="21" customFormat="1" ht="32.25" customHeight="1" x14ac:dyDescent="0.2">
      <c r="A85" s="70" t="s">
        <v>84</v>
      </c>
      <c r="B85" s="7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4">
        <v>-2269998</v>
      </c>
      <c r="N85" s="36">
        <v>-1808871</v>
      </c>
      <c r="O85" s="37" t="s">
        <v>22</v>
      </c>
    </row>
    <row r="86" spans="1:15" s="21" customFormat="1" ht="25.5" customHeight="1" x14ac:dyDescent="0.2">
      <c r="A86" s="92" t="s">
        <v>85</v>
      </c>
      <c r="B86" s="9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4">
        <v>2292702</v>
      </c>
      <c r="N86" s="36">
        <v>1715410</v>
      </c>
      <c r="O86" s="37" t="s">
        <v>22</v>
      </c>
    </row>
    <row r="87" spans="1:15" s="21" customFormat="1" ht="28.5" customHeight="1" x14ac:dyDescent="0.2">
      <c r="A87" s="70" t="s">
        <v>86</v>
      </c>
      <c r="B87" s="70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4">
        <v>2292702</v>
      </c>
      <c r="N87" s="36">
        <v>1715410</v>
      </c>
      <c r="O87" s="37" t="s">
        <v>22</v>
      </c>
    </row>
    <row r="88" spans="1:15" s="21" customFormat="1" ht="15.75" customHeight="1" x14ac:dyDescent="0.2">
      <c r="A88" s="60" t="s">
        <v>87</v>
      </c>
      <c r="B88" s="60"/>
      <c r="C88" s="45"/>
      <c r="D88" s="45"/>
      <c r="E88" s="45"/>
      <c r="F88" s="45"/>
      <c r="G88" s="45"/>
      <c r="H88" s="43"/>
      <c r="I88" s="43"/>
      <c r="J88" s="43"/>
      <c r="K88" s="46"/>
      <c r="L88" s="47"/>
      <c r="M88" s="36"/>
      <c r="N88" s="36"/>
      <c r="O88" s="37"/>
    </row>
    <row r="89" spans="1:15" s="21" customFormat="1" ht="23.25" customHeight="1" x14ac:dyDescent="0.2">
      <c r="A89" s="70" t="s">
        <v>88</v>
      </c>
      <c r="B89" s="70"/>
      <c r="C89" s="45"/>
      <c r="D89" s="45"/>
      <c r="E89" s="45"/>
      <c r="F89" s="45"/>
      <c r="G89" s="45"/>
      <c r="H89" s="43"/>
      <c r="I89" s="43"/>
      <c r="J89" s="43"/>
      <c r="K89" s="46"/>
      <c r="L89" s="47"/>
      <c r="M89" s="44">
        <v>579443</v>
      </c>
      <c r="N89" s="36">
        <v>479096</v>
      </c>
      <c r="O89" s="37">
        <f t="shared" ref="O89:O94" si="2">ROUND(N89/M89*100,1)</f>
        <v>82.7</v>
      </c>
    </row>
    <row r="90" spans="1:15" s="21" customFormat="1" ht="22.5" customHeight="1" x14ac:dyDescent="0.2">
      <c r="A90" s="70" t="s">
        <v>89</v>
      </c>
      <c r="B90" s="70"/>
      <c r="C90" s="45"/>
      <c r="D90" s="45"/>
      <c r="E90" s="45"/>
      <c r="F90" s="45"/>
      <c r="G90" s="45"/>
      <c r="H90" s="43"/>
      <c r="I90" s="43"/>
      <c r="J90" s="43"/>
      <c r="K90" s="46"/>
      <c r="L90" s="47"/>
      <c r="M90" s="44">
        <v>2213</v>
      </c>
      <c r="N90" s="36">
        <v>1823</v>
      </c>
      <c r="O90" s="37">
        <f t="shared" si="2"/>
        <v>82.4</v>
      </c>
    </row>
    <row r="91" spans="1:15" s="21" customFormat="1" ht="20.25" customHeight="1" x14ac:dyDescent="0.2">
      <c r="A91" s="70" t="s">
        <v>90</v>
      </c>
      <c r="B91" s="70"/>
      <c r="C91" s="45"/>
      <c r="D91" s="45"/>
      <c r="E91" s="45"/>
      <c r="F91" s="45"/>
      <c r="G91" s="45"/>
      <c r="H91" s="43"/>
      <c r="I91" s="43"/>
      <c r="J91" s="43"/>
      <c r="K91" s="46"/>
      <c r="L91" s="47"/>
      <c r="M91" s="44">
        <v>199627</v>
      </c>
      <c r="N91" s="36">
        <v>160433</v>
      </c>
      <c r="O91" s="37">
        <f t="shared" si="2"/>
        <v>80.400000000000006</v>
      </c>
    </row>
    <row r="92" spans="1:15" s="21" customFormat="1" ht="18" customHeight="1" x14ac:dyDescent="0.2">
      <c r="A92" s="70" t="s">
        <v>91</v>
      </c>
      <c r="B92" s="70"/>
      <c r="C92" s="45"/>
      <c r="D92" s="45"/>
      <c r="E92" s="45"/>
      <c r="F92" s="45"/>
      <c r="G92" s="45"/>
      <c r="H92" s="43"/>
      <c r="I92" s="43"/>
      <c r="J92" s="43"/>
      <c r="K92" s="46"/>
      <c r="L92" s="47"/>
      <c r="M92" s="44">
        <v>109581</v>
      </c>
      <c r="N92" s="36">
        <v>79634</v>
      </c>
      <c r="O92" s="37">
        <f t="shared" si="2"/>
        <v>72.7</v>
      </c>
    </row>
    <row r="93" spans="1:15" s="21" customFormat="1" ht="18" customHeight="1" x14ac:dyDescent="0.2">
      <c r="A93" s="70" t="s">
        <v>92</v>
      </c>
      <c r="B93" s="70"/>
      <c r="C93" s="45"/>
      <c r="D93" s="45"/>
      <c r="E93" s="45"/>
      <c r="F93" s="45"/>
      <c r="G93" s="45"/>
      <c r="H93" s="43"/>
      <c r="I93" s="43"/>
      <c r="J93" s="43"/>
      <c r="K93" s="46"/>
      <c r="L93" s="47"/>
      <c r="M93" s="44">
        <v>255733</v>
      </c>
      <c r="N93" s="36">
        <v>67555</v>
      </c>
      <c r="O93" s="37">
        <f t="shared" si="2"/>
        <v>26.4</v>
      </c>
    </row>
    <row r="94" spans="1:15" s="21" customFormat="1" ht="15" customHeight="1" x14ac:dyDescent="0.2">
      <c r="A94" s="74" t="s">
        <v>93</v>
      </c>
      <c r="B94" s="75"/>
      <c r="C94" s="45"/>
      <c r="D94" s="45"/>
      <c r="E94" s="45"/>
      <c r="F94" s="45"/>
      <c r="G94" s="45"/>
      <c r="H94" s="43"/>
      <c r="I94" s="43"/>
      <c r="J94" s="43"/>
      <c r="K94" s="46"/>
      <c r="L94" s="47"/>
      <c r="M94" s="44">
        <v>142640</v>
      </c>
      <c r="N94" s="36">
        <v>98876</v>
      </c>
      <c r="O94" s="37">
        <f t="shared" si="2"/>
        <v>69.3</v>
      </c>
    </row>
    <row r="95" spans="1:15" s="21" customFormat="1" ht="30" hidden="1" x14ac:dyDescent="0.2">
      <c r="A95" s="48"/>
      <c r="B95" s="49" t="s">
        <v>14</v>
      </c>
      <c r="C95" s="50"/>
      <c r="D95" s="50"/>
      <c r="E95" s="50"/>
      <c r="F95" s="50"/>
      <c r="G95" s="50"/>
      <c r="H95" s="51"/>
      <c r="I95" s="51"/>
      <c r="J95" s="51"/>
      <c r="K95" s="52"/>
      <c r="L95" s="53"/>
      <c r="M95" s="48"/>
      <c r="N95" s="54"/>
      <c r="O95" s="53"/>
    </row>
    <row r="96" spans="1:15" s="21" customFormat="1" ht="15" hidden="1" x14ac:dyDescent="0.2">
      <c r="A96" s="55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3"/>
    </row>
    <row r="97" spans="1:15" s="21" customFormat="1" ht="15.75" hidden="1" customHeight="1" x14ac:dyDescent="0.2">
      <c r="A97" s="95" t="s">
        <v>94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</row>
    <row r="98" spans="1:15" s="21" customFormat="1" ht="15.75" hidden="1" x14ac:dyDescent="0.2">
      <c r="A98" s="5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21" customFormat="1" ht="15" hidden="1" customHeight="1" x14ac:dyDescent="0.2">
      <c r="A99" s="57" t="s">
        <v>95</v>
      </c>
      <c r="B99" s="94" t="s">
        <v>96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58" t="s">
        <v>97</v>
      </c>
    </row>
    <row r="100" spans="1:15" s="21" customFormat="1" ht="15" hidden="1" x14ac:dyDescent="0.2">
      <c r="A100" s="58">
        <v>1</v>
      </c>
      <c r="B100" s="94">
        <v>2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58">
        <v>3</v>
      </c>
    </row>
    <row r="101" spans="1:15" s="21" customFormat="1" ht="46.5" hidden="1" customHeight="1" x14ac:dyDescent="0.2">
      <c r="A101" s="58">
        <v>1</v>
      </c>
      <c r="B101" s="61" t="s">
        <v>98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58">
        <v>173</v>
      </c>
    </row>
    <row r="102" spans="1:15" s="21" customFormat="1" ht="42.75" hidden="1" customHeight="1" x14ac:dyDescent="0.2">
      <c r="A102" s="58">
        <v>2</v>
      </c>
      <c r="B102" s="61" t="s">
        <v>99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58">
        <v>13973</v>
      </c>
    </row>
    <row r="103" spans="1:15" s="21" customFormat="1" ht="30.75" hidden="1" customHeight="1" x14ac:dyDescent="0.2">
      <c r="A103" s="58">
        <v>3</v>
      </c>
      <c r="B103" s="61" t="s">
        <v>100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58">
        <v>5149</v>
      </c>
    </row>
    <row r="104" spans="1:15" ht="18" hidden="1" x14ac:dyDescent="0.2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13"/>
      <c r="O104" s="14"/>
    </row>
    <row r="105" spans="1:15" ht="15" hidden="1" x14ac:dyDescent="0.2">
      <c r="A105" s="1"/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6"/>
      <c r="O105" s="17"/>
    </row>
    <row r="106" spans="1:15" ht="30.75" customHeight="1" x14ac:dyDescent="0.25">
      <c r="A106" s="91" t="s">
        <v>101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66" t="s">
        <v>102</v>
      </c>
      <c r="O106" s="67"/>
    </row>
    <row r="107" spans="1:15" ht="15" x14ac:dyDescent="0.2">
      <c r="A107" s="1"/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6"/>
      <c r="O107" s="17"/>
    </row>
  </sheetData>
  <mergeCells count="98">
    <mergeCell ref="A84:B84"/>
    <mergeCell ref="A85:B85"/>
    <mergeCell ref="A94:B94"/>
    <mergeCell ref="A97:O97"/>
    <mergeCell ref="A91:B91"/>
    <mergeCell ref="A92:B92"/>
    <mergeCell ref="B99:N99"/>
    <mergeCell ref="B100:N100"/>
    <mergeCell ref="B102:N102"/>
    <mergeCell ref="A93:B93"/>
    <mergeCell ref="B101:N101"/>
    <mergeCell ref="A88:B88"/>
    <mergeCell ref="A80:B80"/>
    <mergeCell ref="A81:B81"/>
    <mergeCell ref="A82:B82"/>
    <mergeCell ref="A83:B83"/>
    <mergeCell ref="A106:M106"/>
    <mergeCell ref="A86:B86"/>
    <mergeCell ref="A87:B87"/>
    <mergeCell ref="B103:N103"/>
    <mergeCell ref="A104:M104"/>
    <mergeCell ref="A90:B90"/>
    <mergeCell ref="A65:B65"/>
    <mergeCell ref="A78:B78"/>
    <mergeCell ref="A79:B79"/>
    <mergeCell ref="A66:B66"/>
    <mergeCell ref="A67:B67"/>
    <mergeCell ref="A68:B68"/>
    <mergeCell ref="A74:B74"/>
    <mergeCell ref="A75:O75"/>
    <mergeCell ref="A76:O76"/>
    <mergeCell ref="A77:B77"/>
    <mergeCell ref="A54:B54"/>
    <mergeCell ref="A55:B55"/>
    <mergeCell ref="A56:B56"/>
    <mergeCell ref="A64:B64"/>
    <mergeCell ref="A89:B89"/>
    <mergeCell ref="A69:B69"/>
    <mergeCell ref="A71:B71"/>
    <mergeCell ref="A72:B72"/>
    <mergeCell ref="A73:B73"/>
    <mergeCell ref="A70:B70"/>
    <mergeCell ref="A47:B47"/>
    <mergeCell ref="A48:B48"/>
    <mergeCell ref="A49:B49"/>
    <mergeCell ref="A50:B50"/>
    <mergeCell ref="A52:B52"/>
    <mergeCell ref="A53:B53"/>
    <mergeCell ref="A59:B59"/>
    <mergeCell ref="A60:B60"/>
    <mergeCell ref="A61:B61"/>
    <mergeCell ref="A63:B63"/>
    <mergeCell ref="A62:B62"/>
    <mergeCell ref="A57:B57"/>
    <mergeCell ref="A58:B58"/>
    <mergeCell ref="A35:B35"/>
    <mergeCell ref="A36:B36"/>
    <mergeCell ref="A37:B37"/>
    <mergeCell ref="A51:B51"/>
    <mergeCell ref="A41:B41"/>
    <mergeCell ref="A42:B42"/>
    <mergeCell ref="A43:B43"/>
    <mergeCell ref="A44:B44"/>
    <mergeCell ref="A45:B45"/>
    <mergeCell ref="A46:B46"/>
    <mergeCell ref="A33:B33"/>
    <mergeCell ref="A34:B34"/>
    <mergeCell ref="A29:B29"/>
    <mergeCell ref="A30:B30"/>
    <mergeCell ref="A31:B31"/>
    <mergeCell ref="A32:B32"/>
    <mergeCell ref="A10:B10"/>
    <mergeCell ref="A11:B11"/>
    <mergeCell ref="A12:B12"/>
    <mergeCell ref="A27:O27"/>
    <mergeCell ref="A18:B18"/>
    <mergeCell ref="A19:B19"/>
    <mergeCell ref="A24:B24"/>
    <mergeCell ref="A25:B25"/>
    <mergeCell ref="A21:B21"/>
    <mergeCell ref="A22:B22"/>
    <mergeCell ref="N106:O106"/>
    <mergeCell ref="A16:B16"/>
    <mergeCell ref="A17:B17"/>
    <mergeCell ref="A39:B39"/>
    <mergeCell ref="A38:B38"/>
    <mergeCell ref="A28:B28"/>
    <mergeCell ref="A26:B26"/>
    <mergeCell ref="A40:B40"/>
    <mergeCell ref="A20:B20"/>
    <mergeCell ref="A23:B23"/>
    <mergeCell ref="A7:O7"/>
    <mergeCell ref="A8:B8"/>
    <mergeCell ref="A9:B9"/>
    <mergeCell ref="B1:O1"/>
    <mergeCell ref="B2:O2"/>
    <mergeCell ref="A5:B5"/>
    <mergeCell ref="A6:B6"/>
  </mergeCells>
  <phoneticPr fontId="0" type="noConversion"/>
  <pageMargins left="0.75" right="0.75" top="1" bottom="1" header="0.5" footer="0.5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2011-12-15T02:49:33Z</cp:lastPrinted>
  <dcterms:created xsi:type="dcterms:W3CDTF">1996-10-08T23:32:33Z</dcterms:created>
  <dcterms:modified xsi:type="dcterms:W3CDTF">2014-01-28T01:31:38Z</dcterms:modified>
</cp:coreProperties>
</file>