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2\"/>
    </mc:Choice>
  </mc:AlternateContent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O35" i="3" l="1"/>
  <c r="N81" i="3"/>
  <c r="N78" i="3"/>
  <c r="N28" i="3"/>
  <c r="N75" i="3" s="1"/>
  <c r="O75" i="3" s="1"/>
  <c r="N73" i="3"/>
  <c r="O73" i="3" s="1"/>
  <c r="O33" i="3"/>
  <c r="O71" i="3"/>
  <c r="M69" i="3"/>
  <c r="M8" i="3"/>
  <c r="M26" i="3" s="1"/>
  <c r="N26" i="3"/>
  <c r="O26" i="3" s="1"/>
  <c r="O95" i="3"/>
  <c r="O94" i="3"/>
  <c r="O93" i="3"/>
  <c r="O92" i="3"/>
  <c r="O91" i="3"/>
  <c r="O90" i="3"/>
  <c r="N84" i="3"/>
  <c r="M84" i="3"/>
  <c r="N38" i="3"/>
  <c r="O38" i="3" s="1"/>
  <c r="N41" i="3"/>
  <c r="M41" i="3"/>
  <c r="O41" i="3"/>
  <c r="N45" i="3"/>
  <c r="O45" i="3" s="1"/>
  <c r="N50" i="3"/>
  <c r="O50" i="3" s="1"/>
  <c r="N55" i="3"/>
  <c r="O55" i="3" s="1"/>
  <c r="N58" i="3"/>
  <c r="N63" i="3"/>
  <c r="N69" i="3"/>
  <c r="O69" i="3"/>
  <c r="M28" i="3"/>
  <c r="M75" i="3" s="1"/>
  <c r="M38" i="3"/>
  <c r="M45" i="3"/>
  <c r="M50" i="3"/>
  <c r="M55" i="3"/>
  <c r="M58" i="3"/>
  <c r="M63" i="3"/>
  <c r="O63" i="3"/>
  <c r="M73" i="3"/>
  <c r="O74" i="3"/>
  <c r="O72" i="3"/>
  <c r="O70" i="3"/>
  <c r="O68" i="3"/>
  <c r="O67" i="3"/>
  <c r="O66" i="3"/>
  <c r="O65" i="3"/>
  <c r="O64" i="3"/>
  <c r="O62" i="3"/>
  <c r="O61" i="3"/>
  <c r="O60" i="3"/>
  <c r="O59" i="3"/>
  <c r="O58" i="3"/>
  <c r="O57" i="3"/>
  <c r="O56" i="3"/>
  <c r="O54" i="3"/>
  <c r="O53" i="3"/>
  <c r="O52" i="3"/>
  <c r="O51" i="3"/>
  <c r="O49" i="3"/>
  <c r="O48" i="3"/>
  <c r="O47" i="3"/>
  <c r="O46" i="3"/>
  <c r="O44" i="3"/>
  <c r="O43" i="3"/>
  <c r="O42" i="3"/>
  <c r="O40" i="3"/>
  <c r="O39" i="3"/>
  <c r="O37" i="3"/>
  <c r="O34" i="3"/>
  <c r="O31" i="3"/>
  <c r="O30" i="3"/>
  <c r="O29" i="3"/>
  <c r="O25" i="3"/>
  <c r="O24" i="3"/>
  <c r="O23" i="3"/>
  <c r="O22" i="3"/>
  <c r="O20" i="3"/>
  <c r="O19" i="3"/>
  <c r="O18" i="3"/>
  <c r="O17" i="3"/>
  <c r="O16" i="3"/>
  <c r="O15" i="3"/>
  <c r="O14" i="3"/>
  <c r="O13" i="3"/>
  <c r="O12" i="3"/>
  <c r="O11" i="3"/>
  <c r="O10" i="3"/>
  <c r="O9" i="3"/>
  <c r="N8" i="3"/>
  <c r="O8" i="3" s="1"/>
  <c r="O28" i="3" l="1"/>
</calcChain>
</file>

<file path=xl/sharedStrings.xml><?xml version="1.0" encoding="utf-8"?>
<sst xmlns="http://schemas.openxmlformats.org/spreadsheetml/2006/main" count="119" uniqueCount="107">
  <si>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</si>
  <si>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</si>
  <si>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</si>
  <si>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</si>
  <si>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</si>
  <si>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</si>
  <si>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</si>
  <si>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</si>
  <si>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</si>
  <si>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</si>
  <si>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</si>
  <si>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</si>
  <si>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</si>
  <si>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 т.ч.:</t>
  </si>
  <si>
    <t>Единый налог на вмененный доход для юридических лиц</t>
  </si>
  <si>
    <t>Единый налог на вмененный доход для физических лиц, осуществляющих предпринимательскую деятельность без образования юридического лица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</si>
  <si>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</si>
  <si>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</si>
  <si>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</si>
  <si>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</si>
  <si>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</si>
  <si>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</si>
  <si>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</si>
  <si>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</si>
  <si>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</si>
  <si>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</si>
  <si>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</si>
  <si>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</si>
  <si>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</si>
  <si>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</si>
  <si>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</si>
  <si>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</si>
  <si>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</si>
  <si>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</si>
  <si>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</si>
  <si>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</si>
  <si>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</si>
  <si>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</si>
  <si>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</si>
  <si>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</si>
  <si>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</si>
  <si>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Водное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</si>
  <si>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</si>
  <si>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</si>
  <si>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</si>
  <si>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</si>
  <si>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</si>
  <si>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</si>
  <si>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</si>
  <si>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</si>
  <si>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</si>
  <si>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</si>
  <si>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</si>
  <si>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</si>
  <si>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</si>
  <si>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</si>
  <si>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</si>
  <si>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</si>
  <si>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</si>
  <si>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</si>
  <si>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</si>
  <si>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</si>
  <si>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</si>
  <si>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</si>
  <si>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</si>
  <si>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</si>
  <si>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</si>
  <si>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</si>
  <si>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</si>
  <si>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</si>
  <si>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</si>
  <si>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</si>
  <si>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</si>
  <si>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</si>
  <si>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</si>
  <si>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</si>
  <si>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</si>
  <si>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</si>
  <si>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</si>
  <si>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</si>
  <si>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</si>
  <si>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</si>
  <si>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</si>
  <si>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</si>
  <si>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</si>
  <si>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</si>
  <si>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</si>
  <si>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</si>
  <si>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</si>
  <si>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</si>
  <si>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</si>
  <si>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</si>
  <si>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</si>
  <si>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</si>
  <si>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1 января 2011 года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</si>
  <si>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</si>
  <si>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</si>
  <si>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</si>
  <si>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</si>
  <si>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</si>
  <si>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</si>
  <si>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 xml:space="preserve">Массовый спорт </t>
  </si>
  <si>
    <t>Годовой план с учетом изменений на 1 января 2012г.</t>
  </si>
  <si>
    <t>Обеспечение проведения выборов и референдумов</t>
  </si>
  <si>
    <t>за 2011 год  по состоянию на 1 января 2012 года</t>
  </si>
  <si>
    <t>Заместитель главы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</si>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</sst>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3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8"/>
      <name val="Arial CYR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9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8" fillId="0" borderId="1" xfId="0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1" fillId="0" borderId="1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9" fillId="0" borderId="1" xfId="0" applyNumberFormat="1" applyFont="1" applyFill="1" applyBorder="1" applyAlignment="1">
      <alignment horizontal="right" vertical="center" wrapText="1" shrinkToFit="1"/>
    </xf>
    <xf numFmtId="180" fontId="9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9" fillId="0" borderId="3" xfId="0" applyFont="1" applyFill="1" applyBorder="1" applyAlignment="1">
      <alignment horizontal="left" vertical="center" wrapText="1" shrinkToFit="1"/>
    </xf>
    <xf numFmtId="0" fontId="11" fillId="0" borderId="4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right"/>
    </xf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tabSelected="1" view="pageBreakPreview" zoomScaleNormal="90" workbookViewId="0">
      <selection activeCell="A106" sqref="A106:M106"/>
    </sheetView>
  </sheetViews>
  <sheetFormatPr defaultRowHeight="12.75" x14ac:dyDescent="0.2"/>
  <cols>
    <col min="2" max="2" width="46.5703125" customWidth="1"/>
    <col min="3" max="12" width="9.140625" hidden="1" customWidth="1"/>
    <col min="13" max="13" width="20" customWidth="1"/>
    <col min="14" max="14" width="17.85546875" customWidth="1"/>
    <col min="15" max="15" width="18.42578125" customWidth="1"/>
  </cols>
  <sheetData>
    <row r="1" spans="1:15" ht="20.25" x14ac:dyDescent="0.3">
      <c r="A1" s="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 x14ac:dyDescent="0.2">
      <c r="A2" s="1"/>
      <c r="B2" s="60" t="s">
        <v>104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90" x14ac:dyDescent="0.2">
      <c r="A5" s="61" t="s">
        <v>2</v>
      </c>
      <c r="B5" s="61"/>
      <c r="C5" s="7" t="s">
        <v>3</v>
      </c>
      <c r="D5" s="7" t="s">
        <v>4</v>
      </c>
      <c r="E5" s="7" t="s">
        <v>3</v>
      </c>
      <c r="F5" s="7" t="s">
        <v>3</v>
      </c>
      <c r="G5" s="7" t="s">
        <v>3</v>
      </c>
      <c r="H5" s="7"/>
      <c r="I5" s="7"/>
      <c r="J5" s="7"/>
      <c r="K5" s="7"/>
      <c r="L5" s="7"/>
      <c r="M5" s="7" t="s">
        <v>102</v>
      </c>
      <c r="N5" s="8" t="s">
        <v>5</v>
      </c>
      <c r="O5" s="9" t="s">
        <v>6</v>
      </c>
    </row>
    <row r="6" spans="1:15" ht="15" x14ac:dyDescent="0.2">
      <c r="A6" s="62">
        <v>1</v>
      </c>
      <c r="B6" s="62"/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2</v>
      </c>
      <c r="N6" s="10">
        <v>3</v>
      </c>
      <c r="O6" s="11">
        <v>4</v>
      </c>
    </row>
    <row r="7" spans="1:15" ht="15.75" customHeight="1" x14ac:dyDescent="0.2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21" customFormat="1" ht="19.5" customHeight="1" x14ac:dyDescent="0.2">
      <c r="A8" s="67" t="s">
        <v>8</v>
      </c>
      <c r="B8" s="67"/>
      <c r="C8" s="18"/>
      <c r="D8" s="18"/>
      <c r="E8" s="18"/>
      <c r="F8" s="18"/>
      <c r="G8" s="18"/>
      <c r="H8" s="18"/>
      <c r="I8" s="18"/>
      <c r="J8" s="18"/>
      <c r="K8" s="18"/>
      <c r="L8" s="18"/>
      <c r="M8" s="19">
        <f>M9+M10+M11+M12+M16+M17+M18+M19+M20+M22+M23</f>
        <v>482833</v>
      </c>
      <c r="N8" s="19">
        <f>SUM(N9:N23)</f>
        <v>471437</v>
      </c>
      <c r="O8" s="20">
        <f t="shared" ref="O8:O20" si="0">ROUND(N8/M8*100,1)</f>
        <v>97.6</v>
      </c>
    </row>
    <row r="9" spans="1:15" s="21" customFormat="1" ht="21" customHeight="1" x14ac:dyDescent="0.2">
      <c r="A9" s="65" t="s">
        <v>9</v>
      </c>
      <c r="B9" s="65"/>
      <c r="C9" s="23">
        <v>1672</v>
      </c>
      <c r="D9" s="23"/>
      <c r="E9" s="23"/>
      <c r="F9" s="23">
        <v>3286</v>
      </c>
      <c r="G9" s="23">
        <v>7831</v>
      </c>
      <c r="H9" s="23"/>
      <c r="I9" s="23"/>
      <c r="J9" s="23"/>
      <c r="K9" s="23"/>
      <c r="L9" s="23"/>
      <c r="M9" s="24">
        <v>270189</v>
      </c>
      <c r="N9" s="24">
        <v>272402</v>
      </c>
      <c r="O9" s="25">
        <f t="shared" si="0"/>
        <v>100.8</v>
      </c>
    </row>
    <row r="10" spans="1:15" s="21" customFormat="1" ht="20.25" customHeight="1" x14ac:dyDescent="0.2">
      <c r="A10" s="65" t="s">
        <v>10</v>
      </c>
      <c r="B10" s="65"/>
      <c r="C10" s="27">
        <v>4768</v>
      </c>
      <c r="D10" s="27"/>
      <c r="E10" s="27"/>
      <c r="F10" s="27">
        <v>10541</v>
      </c>
      <c r="G10" s="27">
        <v>18066</v>
      </c>
      <c r="H10" s="27"/>
      <c r="I10" s="27"/>
      <c r="J10" s="27"/>
      <c r="K10" s="27"/>
      <c r="L10" s="27"/>
      <c r="M10" s="28">
        <v>37391</v>
      </c>
      <c r="N10" s="28">
        <v>37337</v>
      </c>
      <c r="O10" s="29">
        <f t="shared" si="0"/>
        <v>99.9</v>
      </c>
    </row>
    <row r="11" spans="1:15" s="21" customFormat="1" ht="20.25" customHeight="1" x14ac:dyDescent="0.2">
      <c r="A11" s="65" t="s">
        <v>11</v>
      </c>
      <c r="B11" s="65"/>
      <c r="C11" s="23">
        <v>600</v>
      </c>
      <c r="D11" s="23"/>
      <c r="E11" s="23"/>
      <c r="F11" s="23">
        <v>950</v>
      </c>
      <c r="G11" s="23">
        <v>7930</v>
      </c>
      <c r="H11" s="23"/>
      <c r="I11" s="23"/>
      <c r="J11" s="23"/>
      <c r="K11" s="23"/>
      <c r="L11" s="23"/>
      <c r="M11" s="24">
        <v>32640</v>
      </c>
      <c r="N11" s="24">
        <v>24919</v>
      </c>
      <c r="O11" s="25">
        <f>ROUND(N11/M11*100,1)</f>
        <v>76.3</v>
      </c>
    </row>
    <row r="12" spans="1:15" s="21" customFormat="1" ht="21.75" customHeight="1" x14ac:dyDescent="0.2">
      <c r="A12" s="65" t="s">
        <v>12</v>
      </c>
      <c r="B12" s="65"/>
      <c r="C12" s="23">
        <v>408</v>
      </c>
      <c r="D12" s="23"/>
      <c r="E12" s="23"/>
      <c r="F12" s="23">
        <v>1076</v>
      </c>
      <c r="G12" s="23">
        <v>1597</v>
      </c>
      <c r="H12" s="23"/>
      <c r="I12" s="23"/>
      <c r="J12" s="23"/>
      <c r="K12" s="23"/>
      <c r="L12" s="23"/>
      <c r="M12" s="24">
        <v>27802</v>
      </c>
      <c r="N12" s="24">
        <v>26770</v>
      </c>
      <c r="O12" s="25">
        <f t="shared" si="0"/>
        <v>96.3</v>
      </c>
    </row>
    <row r="13" spans="1:15" s="21" customFormat="1" ht="15" hidden="1" x14ac:dyDescent="0.2">
      <c r="A13" s="30"/>
      <c r="B13" s="22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24"/>
      <c r="N13" s="24"/>
      <c r="O13" s="25" t="e">
        <f t="shared" si="0"/>
        <v>#DIV/0!</v>
      </c>
    </row>
    <row r="14" spans="1:15" s="21" customFormat="1" ht="13.5" hidden="1" customHeight="1" x14ac:dyDescent="0.2">
      <c r="A14" s="32"/>
      <c r="B14" s="22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24"/>
      <c r="N14" s="24"/>
      <c r="O14" s="25" t="e">
        <f t="shared" si="0"/>
        <v>#DIV/0!</v>
      </c>
    </row>
    <row r="15" spans="1:15" s="21" customFormat="1" ht="94.5" hidden="1" customHeight="1" x14ac:dyDescent="0.2">
      <c r="A15" s="32"/>
      <c r="B15" s="22" t="s">
        <v>15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4"/>
      <c r="N15" s="24"/>
      <c r="O15" s="25" t="e">
        <f t="shared" si="0"/>
        <v>#DIV/0!</v>
      </c>
    </row>
    <row r="16" spans="1:15" s="21" customFormat="1" ht="39" customHeight="1" x14ac:dyDescent="0.2">
      <c r="A16" s="65" t="s">
        <v>16</v>
      </c>
      <c r="B16" s="65"/>
      <c r="C16" s="23">
        <v>490</v>
      </c>
      <c r="D16" s="23"/>
      <c r="E16" s="23"/>
      <c r="F16" s="23">
        <v>1690</v>
      </c>
      <c r="G16" s="23">
        <v>3390</v>
      </c>
      <c r="H16" s="23"/>
      <c r="I16" s="23"/>
      <c r="J16" s="23"/>
      <c r="K16" s="23"/>
      <c r="L16" s="23"/>
      <c r="M16" s="24">
        <v>217</v>
      </c>
      <c r="N16" s="24">
        <v>187</v>
      </c>
      <c r="O16" s="25">
        <f t="shared" si="0"/>
        <v>86.2</v>
      </c>
    </row>
    <row r="17" spans="1:15" s="21" customFormat="1" ht="47.25" customHeight="1" x14ac:dyDescent="0.2">
      <c r="A17" s="70" t="s">
        <v>17</v>
      </c>
      <c r="B17" s="71"/>
      <c r="C17" s="23">
        <v>1980</v>
      </c>
      <c r="D17" s="23"/>
      <c r="E17" s="23"/>
      <c r="F17" s="23">
        <v>4159</v>
      </c>
      <c r="G17" s="23">
        <v>11502</v>
      </c>
      <c r="H17" s="23"/>
      <c r="I17" s="23"/>
      <c r="J17" s="23"/>
      <c r="K17" s="23"/>
      <c r="L17" s="23"/>
      <c r="M17" s="24">
        <v>41149</v>
      </c>
      <c r="N17" s="24">
        <v>35143</v>
      </c>
      <c r="O17" s="25">
        <f t="shared" si="0"/>
        <v>85.4</v>
      </c>
    </row>
    <row r="18" spans="1:15" s="21" customFormat="1" ht="24.75" customHeight="1" x14ac:dyDescent="0.2">
      <c r="A18" s="65" t="s">
        <v>18</v>
      </c>
      <c r="B18" s="65"/>
      <c r="C18" s="23">
        <v>553</v>
      </c>
      <c r="D18" s="23"/>
      <c r="E18" s="23"/>
      <c r="F18" s="23">
        <v>1553</v>
      </c>
      <c r="G18" s="23">
        <v>3000</v>
      </c>
      <c r="H18" s="23"/>
      <c r="I18" s="23"/>
      <c r="J18" s="23"/>
      <c r="K18" s="23"/>
      <c r="L18" s="23"/>
      <c r="M18" s="24">
        <v>3700</v>
      </c>
      <c r="N18" s="24">
        <v>3974</v>
      </c>
      <c r="O18" s="25">
        <f t="shared" si="0"/>
        <v>107.4</v>
      </c>
    </row>
    <row r="19" spans="1:15" s="21" customFormat="1" ht="35.25" customHeight="1" x14ac:dyDescent="0.2">
      <c r="A19" s="65" t="s">
        <v>19</v>
      </c>
      <c r="B19" s="6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>
        <v>25969</v>
      </c>
      <c r="N19" s="24">
        <v>23247</v>
      </c>
      <c r="O19" s="25">
        <f t="shared" si="0"/>
        <v>89.5</v>
      </c>
    </row>
    <row r="20" spans="1:15" s="21" customFormat="1" ht="36.75" customHeight="1" x14ac:dyDescent="0.2">
      <c r="A20" s="65" t="s">
        <v>20</v>
      </c>
      <c r="B20" s="65"/>
      <c r="C20" s="23"/>
      <c r="D20" s="23"/>
      <c r="E20" s="23"/>
      <c r="F20" s="23">
        <v>300</v>
      </c>
      <c r="G20" s="23">
        <v>570</v>
      </c>
      <c r="H20" s="23"/>
      <c r="I20" s="23"/>
      <c r="J20" s="23"/>
      <c r="K20" s="23"/>
      <c r="L20" s="23"/>
      <c r="M20" s="24">
        <v>21020</v>
      </c>
      <c r="N20" s="24">
        <v>23324</v>
      </c>
      <c r="O20" s="25">
        <f t="shared" si="0"/>
        <v>111</v>
      </c>
    </row>
    <row r="21" spans="1:15" s="21" customFormat="1" ht="22.5" customHeight="1" x14ac:dyDescent="0.2">
      <c r="A21" s="65" t="s">
        <v>21</v>
      </c>
      <c r="B21" s="65"/>
      <c r="C21" s="23">
        <v>18</v>
      </c>
      <c r="D21" s="31"/>
      <c r="E21" s="31"/>
      <c r="F21" s="23">
        <v>35</v>
      </c>
      <c r="G21" s="23">
        <v>52</v>
      </c>
      <c r="H21" s="23"/>
      <c r="I21" s="23"/>
      <c r="J21" s="23"/>
      <c r="K21" s="23"/>
      <c r="L21" s="23"/>
      <c r="M21" s="24">
        <v>0</v>
      </c>
      <c r="N21" s="24">
        <v>0</v>
      </c>
      <c r="O21" s="25" t="s">
        <v>22</v>
      </c>
    </row>
    <row r="22" spans="1:15" s="21" customFormat="1" ht="24" customHeight="1" x14ac:dyDescent="0.2">
      <c r="A22" s="65" t="s">
        <v>23</v>
      </c>
      <c r="B22" s="65"/>
      <c r="C22" s="23">
        <v>800</v>
      </c>
      <c r="D22" s="23"/>
      <c r="E22" s="23"/>
      <c r="F22" s="23">
        <v>2070</v>
      </c>
      <c r="G22" s="23">
        <v>3365</v>
      </c>
      <c r="H22" s="23"/>
      <c r="I22" s="23"/>
      <c r="J22" s="23"/>
      <c r="K22" s="23"/>
      <c r="L22" s="23"/>
      <c r="M22" s="24">
        <v>20925</v>
      </c>
      <c r="N22" s="24">
        <v>22892</v>
      </c>
      <c r="O22" s="25">
        <f>ROUND(N22/M22*100,1)</f>
        <v>109.4</v>
      </c>
    </row>
    <row r="23" spans="1:15" s="21" customFormat="1" ht="24" customHeight="1" x14ac:dyDescent="0.2">
      <c r="A23" s="65" t="s">
        <v>24</v>
      </c>
      <c r="B23" s="65"/>
      <c r="C23" s="23">
        <v>200</v>
      </c>
      <c r="D23" s="23"/>
      <c r="E23" s="23"/>
      <c r="F23" s="23">
        <v>200</v>
      </c>
      <c r="G23" s="23">
        <v>210</v>
      </c>
      <c r="H23" s="23"/>
      <c r="I23" s="23"/>
      <c r="J23" s="23"/>
      <c r="K23" s="23"/>
      <c r="L23" s="23"/>
      <c r="M23" s="24">
        <v>1831</v>
      </c>
      <c r="N23" s="24">
        <v>1242</v>
      </c>
      <c r="O23" s="25">
        <f>ROUND(N23/M23*100,1)</f>
        <v>67.8</v>
      </c>
    </row>
    <row r="24" spans="1:15" s="21" customFormat="1" ht="21" customHeight="1" x14ac:dyDescent="0.2">
      <c r="A24" s="67" t="s">
        <v>25</v>
      </c>
      <c r="B24" s="67"/>
      <c r="C24" s="23">
        <v>222681</v>
      </c>
      <c r="D24" s="23"/>
      <c r="E24" s="23"/>
      <c r="F24" s="23">
        <v>384255</v>
      </c>
      <c r="G24" s="23">
        <v>557662</v>
      </c>
      <c r="H24" s="23"/>
      <c r="I24" s="23"/>
      <c r="J24" s="23"/>
      <c r="K24" s="23"/>
      <c r="L24" s="23"/>
      <c r="M24" s="19">
        <v>1547725</v>
      </c>
      <c r="N24" s="19">
        <v>1374755</v>
      </c>
      <c r="O24" s="20">
        <f>ROUND(N24/M24*100,1)</f>
        <v>88.8</v>
      </c>
    </row>
    <row r="25" spans="1:15" s="21" customFormat="1" ht="27.75" customHeight="1" x14ac:dyDescent="0.2">
      <c r="A25" s="67" t="s">
        <v>26</v>
      </c>
      <c r="B25" s="67"/>
      <c r="C25" s="23">
        <v>5941</v>
      </c>
      <c r="D25" s="31"/>
      <c r="E25" s="31"/>
      <c r="F25" s="23">
        <v>12489</v>
      </c>
      <c r="G25" s="23">
        <v>19144</v>
      </c>
      <c r="H25" s="23"/>
      <c r="I25" s="23"/>
      <c r="J25" s="23"/>
      <c r="K25" s="23"/>
      <c r="L25" s="23"/>
      <c r="M25" s="19">
        <v>111589</v>
      </c>
      <c r="N25" s="19">
        <v>109669</v>
      </c>
      <c r="O25" s="20">
        <f>ROUND(N25/M25*100,1)</f>
        <v>98.3</v>
      </c>
    </row>
    <row r="26" spans="1:15" s="21" customFormat="1" ht="20.25" customHeight="1" x14ac:dyDescent="0.2">
      <c r="A26" s="67" t="s">
        <v>27</v>
      </c>
      <c r="B26" s="67"/>
      <c r="C26" s="23">
        <v>267987</v>
      </c>
      <c r="D26" s="31"/>
      <c r="E26" s="31"/>
      <c r="F26" s="23">
        <v>480145</v>
      </c>
      <c r="G26" s="23">
        <v>724263</v>
      </c>
      <c r="H26" s="23"/>
      <c r="I26" s="23"/>
      <c r="J26" s="23"/>
      <c r="K26" s="23"/>
      <c r="L26" s="23"/>
      <c r="M26" s="19">
        <f>M8+M24+M25</f>
        <v>2142147</v>
      </c>
      <c r="N26" s="19">
        <f>SUM(N9:N25)</f>
        <v>1955861</v>
      </c>
      <c r="O26" s="20">
        <f>ROUND(N26/M26*100,1)</f>
        <v>91.3</v>
      </c>
    </row>
    <row r="27" spans="1:15" s="21" customFormat="1" ht="21" customHeight="1" x14ac:dyDescent="0.2">
      <c r="A27" s="73" t="s">
        <v>28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  <row r="28" spans="1:15" s="21" customFormat="1" ht="24.75" customHeight="1" x14ac:dyDescent="0.2">
      <c r="A28" s="67" t="s">
        <v>29</v>
      </c>
      <c r="B28" s="67"/>
      <c r="C28" s="27">
        <v>10185</v>
      </c>
      <c r="D28" s="33"/>
      <c r="E28" s="33"/>
      <c r="F28" s="27">
        <v>27245</v>
      </c>
      <c r="G28" s="27">
        <v>30621</v>
      </c>
      <c r="H28" s="27"/>
      <c r="I28" s="27"/>
      <c r="J28" s="27"/>
      <c r="K28" s="27"/>
      <c r="L28" s="27"/>
      <c r="M28" s="34">
        <f>SUM(M29:M37)</f>
        <v>66515</v>
      </c>
      <c r="N28" s="34">
        <f>N29+N30+N31+N33+N34+N35+N36+N37</f>
        <v>63969</v>
      </c>
      <c r="O28" s="35">
        <f>ROUND(N28/M28*100,1)</f>
        <v>96.2</v>
      </c>
    </row>
    <row r="29" spans="1:15" s="21" customFormat="1" ht="39.75" customHeight="1" x14ac:dyDescent="0.2">
      <c r="A29" s="72" t="s">
        <v>30</v>
      </c>
      <c r="B29" s="72"/>
      <c r="C29" s="31"/>
      <c r="D29" s="31"/>
      <c r="E29" s="31"/>
      <c r="F29" s="31">
        <v>8580</v>
      </c>
      <c r="G29" s="31">
        <v>12521</v>
      </c>
      <c r="H29" s="31"/>
      <c r="I29" s="31"/>
      <c r="J29" s="31"/>
      <c r="K29" s="31"/>
      <c r="L29" s="31"/>
      <c r="M29" s="36">
        <v>919</v>
      </c>
      <c r="N29" s="36">
        <v>919</v>
      </c>
      <c r="O29" s="37">
        <f>ROUND(N29/M29*100,1)</f>
        <v>100</v>
      </c>
    </row>
    <row r="30" spans="1:15" s="21" customFormat="1" ht="65.25" customHeight="1" x14ac:dyDescent="0.2">
      <c r="A30" s="72" t="s">
        <v>31</v>
      </c>
      <c r="B30" s="72"/>
      <c r="C30" s="31">
        <v>509</v>
      </c>
      <c r="D30" s="31"/>
      <c r="E30" s="31"/>
      <c r="F30" s="31">
        <v>841</v>
      </c>
      <c r="G30" s="31">
        <v>1279</v>
      </c>
      <c r="H30" s="31"/>
      <c r="I30" s="31"/>
      <c r="J30" s="31"/>
      <c r="K30" s="31"/>
      <c r="L30" s="31"/>
      <c r="M30" s="36">
        <v>2210</v>
      </c>
      <c r="N30" s="36">
        <v>2181</v>
      </c>
      <c r="O30" s="37">
        <f>ROUND(N30/M30*100,1)</f>
        <v>98.7</v>
      </c>
    </row>
    <row r="31" spans="1:15" s="21" customFormat="1" ht="54" customHeight="1" x14ac:dyDescent="0.2">
      <c r="A31" s="72" t="s">
        <v>32</v>
      </c>
      <c r="B31" s="7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6">
        <v>33630</v>
      </c>
      <c r="N31" s="36">
        <v>33218</v>
      </c>
      <c r="O31" s="37">
        <f>ROUND(N31/M31*100,1)</f>
        <v>98.8</v>
      </c>
    </row>
    <row r="32" spans="1:15" s="21" customFormat="1" ht="23.25" hidden="1" customHeight="1" x14ac:dyDescent="0.2">
      <c r="A32" s="72" t="s">
        <v>33</v>
      </c>
      <c r="B32" s="7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6">
        <v>0</v>
      </c>
      <c r="N32" s="36">
        <v>0</v>
      </c>
      <c r="O32" s="37" t="s">
        <v>22</v>
      </c>
    </row>
    <row r="33" spans="1:15" s="21" customFormat="1" ht="22.5" customHeight="1" x14ac:dyDescent="0.2">
      <c r="A33" s="74" t="s">
        <v>33</v>
      </c>
      <c r="B33" s="7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6">
        <v>56</v>
      </c>
      <c r="N33" s="36">
        <v>39</v>
      </c>
      <c r="O33" s="37">
        <f>ROUND(N33/M33*100,1)</f>
        <v>69.599999999999994</v>
      </c>
    </row>
    <row r="34" spans="1:15" s="21" customFormat="1" ht="53.25" customHeight="1" x14ac:dyDescent="0.2">
      <c r="A34" s="72" t="s">
        <v>34</v>
      </c>
      <c r="B34" s="72"/>
      <c r="C34" s="31"/>
      <c r="D34" s="31"/>
      <c r="E34" s="31"/>
      <c r="F34" s="31">
        <v>3959</v>
      </c>
      <c r="G34" s="31">
        <v>4940</v>
      </c>
      <c r="H34" s="31"/>
      <c r="I34" s="31"/>
      <c r="J34" s="31"/>
      <c r="K34" s="31"/>
      <c r="L34" s="31"/>
      <c r="M34" s="36">
        <v>10497</v>
      </c>
      <c r="N34" s="36">
        <v>10237</v>
      </c>
      <c r="O34" s="37">
        <f>ROUND(N34/M34*100,1)</f>
        <v>97.5</v>
      </c>
    </row>
    <row r="35" spans="1:15" s="21" customFormat="1" ht="36.75" customHeight="1" x14ac:dyDescent="0.2">
      <c r="A35" s="68" t="s">
        <v>103</v>
      </c>
      <c r="B35" s="69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6">
        <v>5</v>
      </c>
      <c r="N35" s="36">
        <v>5</v>
      </c>
      <c r="O35" s="37">
        <f>ROUND(N35/M35*100,1)</f>
        <v>100</v>
      </c>
    </row>
    <row r="36" spans="1:15" s="21" customFormat="1" ht="22.5" customHeight="1" x14ac:dyDescent="0.2">
      <c r="A36" s="72" t="s">
        <v>35</v>
      </c>
      <c r="B36" s="72"/>
      <c r="C36" s="31"/>
      <c r="D36" s="31"/>
      <c r="E36" s="31"/>
      <c r="F36" s="31">
        <v>579</v>
      </c>
      <c r="G36" s="31">
        <v>83</v>
      </c>
      <c r="H36" s="31"/>
      <c r="I36" s="31"/>
      <c r="J36" s="31"/>
      <c r="K36" s="31"/>
      <c r="L36" s="31"/>
      <c r="M36" s="36">
        <v>0</v>
      </c>
      <c r="N36" s="36">
        <v>0</v>
      </c>
      <c r="O36" s="37">
        <v>0</v>
      </c>
    </row>
    <row r="37" spans="1:15" s="21" customFormat="1" ht="26.25" customHeight="1" x14ac:dyDescent="0.2">
      <c r="A37" s="72" t="s">
        <v>36</v>
      </c>
      <c r="B37" s="72"/>
      <c r="C37" s="31">
        <v>4315</v>
      </c>
      <c r="D37" s="31"/>
      <c r="E37" s="31"/>
      <c r="F37" s="31">
        <v>11840</v>
      </c>
      <c r="G37" s="31">
        <v>10171</v>
      </c>
      <c r="H37" s="31"/>
      <c r="I37" s="31"/>
      <c r="J37" s="31"/>
      <c r="K37" s="31"/>
      <c r="L37" s="31"/>
      <c r="M37" s="36">
        <v>19198</v>
      </c>
      <c r="N37" s="36">
        <v>17370</v>
      </c>
      <c r="O37" s="37">
        <f t="shared" ref="O37:O75" si="1">ROUND(N37/M37*100,1)</f>
        <v>90.5</v>
      </c>
    </row>
    <row r="38" spans="1:15" s="21" customFormat="1" ht="35.25" customHeight="1" x14ac:dyDescent="0.2">
      <c r="A38" s="67" t="s">
        <v>37</v>
      </c>
      <c r="B38" s="67"/>
      <c r="C38" s="23">
        <v>4795</v>
      </c>
      <c r="D38" s="23"/>
      <c r="E38" s="23"/>
      <c r="F38" s="23">
        <v>6966</v>
      </c>
      <c r="G38" s="23">
        <v>9918</v>
      </c>
      <c r="H38" s="23"/>
      <c r="I38" s="23"/>
      <c r="J38" s="23"/>
      <c r="K38" s="23"/>
      <c r="L38" s="23"/>
      <c r="M38" s="19">
        <f>SUM(M39:M40)</f>
        <v>23111</v>
      </c>
      <c r="N38" s="19">
        <f>SUM(N39:N40)</f>
        <v>22834</v>
      </c>
      <c r="O38" s="20">
        <f t="shared" si="1"/>
        <v>98.8</v>
      </c>
    </row>
    <row r="39" spans="1:15" s="21" customFormat="1" ht="24" customHeight="1" x14ac:dyDescent="0.2">
      <c r="A39" s="72" t="s">
        <v>38</v>
      </c>
      <c r="B39" s="72"/>
      <c r="C39" s="31">
        <v>1854</v>
      </c>
      <c r="D39" s="23"/>
      <c r="E39" s="23"/>
      <c r="F39" s="31">
        <v>1664</v>
      </c>
      <c r="G39" s="31">
        <v>2167</v>
      </c>
      <c r="H39" s="31"/>
      <c r="I39" s="31"/>
      <c r="J39" s="31"/>
      <c r="K39" s="31"/>
      <c r="L39" s="31"/>
      <c r="M39" s="36">
        <v>1612</v>
      </c>
      <c r="N39" s="36">
        <v>1581</v>
      </c>
      <c r="O39" s="37">
        <f t="shared" si="1"/>
        <v>98.1</v>
      </c>
    </row>
    <row r="40" spans="1:15" s="21" customFormat="1" ht="54.75" customHeight="1" x14ac:dyDescent="0.2">
      <c r="A40" s="72" t="s">
        <v>39</v>
      </c>
      <c r="B40" s="72"/>
      <c r="C40" s="31">
        <v>2941</v>
      </c>
      <c r="D40" s="38"/>
      <c r="E40" s="38"/>
      <c r="F40" s="31">
        <v>5302</v>
      </c>
      <c r="G40" s="31">
        <v>7751</v>
      </c>
      <c r="H40" s="31"/>
      <c r="I40" s="31"/>
      <c r="J40" s="31"/>
      <c r="K40" s="31"/>
      <c r="L40" s="31"/>
      <c r="M40" s="36">
        <v>21499</v>
      </c>
      <c r="N40" s="36">
        <v>21253</v>
      </c>
      <c r="O40" s="37">
        <f t="shared" si="1"/>
        <v>98.9</v>
      </c>
    </row>
    <row r="41" spans="1:15" s="21" customFormat="1" ht="20.25" customHeight="1" x14ac:dyDescent="0.2">
      <c r="A41" s="63" t="s">
        <v>40</v>
      </c>
      <c r="B41" s="64"/>
      <c r="C41" s="23">
        <v>1073</v>
      </c>
      <c r="D41" s="23"/>
      <c r="E41" s="23"/>
      <c r="F41" s="23">
        <v>4600</v>
      </c>
      <c r="G41" s="23">
        <v>5514</v>
      </c>
      <c r="H41" s="23"/>
      <c r="I41" s="23"/>
      <c r="J41" s="23"/>
      <c r="K41" s="23"/>
      <c r="L41" s="23"/>
      <c r="M41" s="19">
        <f>SUM(M42:M44)</f>
        <v>26799</v>
      </c>
      <c r="N41" s="19">
        <f>SUM(N42:N44)</f>
        <v>26295</v>
      </c>
      <c r="O41" s="20">
        <f t="shared" si="1"/>
        <v>98.1</v>
      </c>
    </row>
    <row r="42" spans="1:15" s="21" customFormat="1" ht="24.75" customHeight="1" x14ac:dyDescent="0.2">
      <c r="A42" s="68" t="s">
        <v>41</v>
      </c>
      <c r="B42" s="7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36">
        <v>8388</v>
      </c>
      <c r="N42" s="36">
        <v>8347</v>
      </c>
      <c r="O42" s="37">
        <f t="shared" si="1"/>
        <v>99.5</v>
      </c>
    </row>
    <row r="43" spans="1:15" s="21" customFormat="1" ht="23.25" customHeight="1" x14ac:dyDescent="0.2">
      <c r="A43" s="72" t="s">
        <v>42</v>
      </c>
      <c r="B43" s="72"/>
      <c r="C43" s="31"/>
      <c r="D43" s="23"/>
      <c r="E43" s="23"/>
      <c r="F43" s="31"/>
      <c r="G43" s="31"/>
      <c r="H43" s="31"/>
      <c r="I43" s="31"/>
      <c r="J43" s="31"/>
      <c r="K43" s="31"/>
      <c r="L43" s="31"/>
      <c r="M43" s="36">
        <v>16625</v>
      </c>
      <c r="N43" s="36">
        <v>16263</v>
      </c>
      <c r="O43" s="37">
        <f t="shared" si="1"/>
        <v>97.8</v>
      </c>
    </row>
    <row r="44" spans="1:15" s="21" customFormat="1" ht="24" customHeight="1" x14ac:dyDescent="0.2">
      <c r="A44" s="72" t="s">
        <v>43</v>
      </c>
      <c r="B44" s="72"/>
      <c r="C44" s="31">
        <v>250</v>
      </c>
      <c r="D44" s="31"/>
      <c r="E44" s="31"/>
      <c r="F44" s="31">
        <v>2377</v>
      </c>
      <c r="G44" s="31">
        <v>2607</v>
      </c>
      <c r="H44" s="31"/>
      <c r="I44" s="31"/>
      <c r="J44" s="31"/>
      <c r="K44" s="31"/>
      <c r="L44" s="31"/>
      <c r="M44" s="36">
        <v>1786</v>
      </c>
      <c r="N44" s="36">
        <v>1685</v>
      </c>
      <c r="O44" s="37">
        <f t="shared" si="1"/>
        <v>94.3</v>
      </c>
    </row>
    <row r="45" spans="1:15" s="21" customFormat="1" ht="23.25" customHeight="1" x14ac:dyDescent="0.2">
      <c r="A45" s="67" t="s">
        <v>44</v>
      </c>
      <c r="B45" s="67"/>
      <c r="C45" s="23">
        <v>100232</v>
      </c>
      <c r="D45" s="23"/>
      <c r="E45" s="23"/>
      <c r="F45" s="23">
        <v>151189</v>
      </c>
      <c r="G45" s="23">
        <v>223556</v>
      </c>
      <c r="H45" s="23"/>
      <c r="I45" s="23"/>
      <c r="J45" s="23"/>
      <c r="K45" s="23"/>
      <c r="L45" s="23"/>
      <c r="M45" s="19">
        <f>SUM(M46:M49)</f>
        <v>388465</v>
      </c>
      <c r="N45" s="19">
        <f>SUM(N46:N49)</f>
        <v>350685</v>
      </c>
      <c r="O45" s="20">
        <f t="shared" si="1"/>
        <v>90.3</v>
      </c>
    </row>
    <row r="46" spans="1:15" s="21" customFormat="1" ht="22.5" customHeight="1" x14ac:dyDescent="0.2">
      <c r="A46" s="68" t="s">
        <v>45</v>
      </c>
      <c r="B46" s="7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36">
        <v>64641</v>
      </c>
      <c r="N46" s="36">
        <v>49778</v>
      </c>
      <c r="O46" s="37">
        <f t="shared" si="1"/>
        <v>77</v>
      </c>
    </row>
    <row r="47" spans="1:15" s="21" customFormat="1" ht="23.25" customHeight="1" x14ac:dyDescent="0.2">
      <c r="A47" s="72" t="s">
        <v>46</v>
      </c>
      <c r="B47" s="72"/>
      <c r="C47" s="31">
        <v>72141</v>
      </c>
      <c r="D47" s="23"/>
      <c r="E47" s="23"/>
      <c r="F47" s="31">
        <v>101846</v>
      </c>
      <c r="G47" s="31">
        <v>148299</v>
      </c>
      <c r="H47" s="31"/>
      <c r="I47" s="31"/>
      <c r="J47" s="31"/>
      <c r="K47" s="31"/>
      <c r="L47" s="31"/>
      <c r="M47" s="36">
        <v>178705</v>
      </c>
      <c r="N47" s="36">
        <v>157081</v>
      </c>
      <c r="O47" s="37">
        <f t="shared" si="1"/>
        <v>87.9</v>
      </c>
    </row>
    <row r="48" spans="1:15" s="21" customFormat="1" ht="24" customHeight="1" x14ac:dyDescent="0.2">
      <c r="A48" s="72" t="s">
        <v>47</v>
      </c>
      <c r="B48" s="72"/>
      <c r="C48" s="31"/>
      <c r="D48" s="23"/>
      <c r="E48" s="23"/>
      <c r="F48" s="31"/>
      <c r="G48" s="31"/>
      <c r="H48" s="31"/>
      <c r="I48" s="31"/>
      <c r="J48" s="31"/>
      <c r="K48" s="31"/>
      <c r="L48" s="31"/>
      <c r="M48" s="36">
        <v>127193</v>
      </c>
      <c r="N48" s="36">
        <v>126050</v>
      </c>
      <c r="O48" s="37">
        <f t="shared" si="1"/>
        <v>99.1</v>
      </c>
    </row>
    <row r="49" spans="1:15" s="21" customFormat="1" ht="36.75" customHeight="1" x14ac:dyDescent="0.2">
      <c r="A49" s="72" t="s">
        <v>48</v>
      </c>
      <c r="B49" s="72"/>
      <c r="C49" s="31">
        <v>1667</v>
      </c>
      <c r="D49" s="31"/>
      <c r="E49" s="31"/>
      <c r="F49" s="31">
        <v>33490</v>
      </c>
      <c r="G49" s="31">
        <v>46497</v>
      </c>
      <c r="H49" s="31"/>
      <c r="I49" s="31"/>
      <c r="J49" s="31"/>
      <c r="K49" s="31"/>
      <c r="L49" s="31"/>
      <c r="M49" s="36">
        <v>17926</v>
      </c>
      <c r="N49" s="36">
        <v>17776</v>
      </c>
      <c r="O49" s="37">
        <f t="shared" si="1"/>
        <v>99.2</v>
      </c>
    </row>
    <row r="50" spans="1:15" s="21" customFormat="1" ht="21.75" customHeight="1" x14ac:dyDescent="0.2">
      <c r="A50" s="81" t="s">
        <v>49</v>
      </c>
      <c r="B50" s="81"/>
      <c r="C50" s="31"/>
      <c r="D50" s="31"/>
      <c r="E50" s="31"/>
      <c r="F50" s="23">
        <v>169462</v>
      </c>
      <c r="G50" s="23">
        <v>219007</v>
      </c>
      <c r="H50" s="23"/>
      <c r="I50" s="23"/>
      <c r="J50" s="23"/>
      <c r="K50" s="23"/>
      <c r="L50" s="23"/>
      <c r="M50" s="19">
        <f>SUM(M51:M54)</f>
        <v>733011</v>
      </c>
      <c r="N50" s="19">
        <f>SUM(N51:N54)</f>
        <v>701200</v>
      </c>
      <c r="O50" s="20">
        <f t="shared" si="1"/>
        <v>95.7</v>
      </c>
    </row>
    <row r="51" spans="1:15" s="21" customFormat="1" ht="22.5" customHeight="1" x14ac:dyDescent="0.2">
      <c r="A51" s="82" t="s">
        <v>50</v>
      </c>
      <c r="B51" s="82"/>
      <c r="C51" s="31"/>
      <c r="D51" s="31"/>
      <c r="E51" s="31"/>
      <c r="F51" s="31">
        <v>40311</v>
      </c>
      <c r="G51" s="31">
        <v>54031</v>
      </c>
      <c r="H51" s="31"/>
      <c r="I51" s="31"/>
      <c r="J51" s="31"/>
      <c r="K51" s="31"/>
      <c r="L51" s="31"/>
      <c r="M51" s="36">
        <v>238073</v>
      </c>
      <c r="N51" s="36">
        <v>223805</v>
      </c>
      <c r="O51" s="37">
        <f t="shared" si="1"/>
        <v>94</v>
      </c>
    </row>
    <row r="52" spans="1:15" s="21" customFormat="1" ht="24" customHeight="1" x14ac:dyDescent="0.2">
      <c r="A52" s="72" t="s">
        <v>51</v>
      </c>
      <c r="B52" s="72"/>
      <c r="C52" s="31">
        <v>64559</v>
      </c>
      <c r="D52" s="31"/>
      <c r="E52" s="31"/>
      <c r="F52" s="31">
        <v>115598</v>
      </c>
      <c r="G52" s="31">
        <v>146300</v>
      </c>
      <c r="H52" s="31"/>
      <c r="I52" s="31"/>
      <c r="J52" s="31"/>
      <c r="K52" s="31"/>
      <c r="L52" s="31"/>
      <c r="M52" s="36">
        <v>425435</v>
      </c>
      <c r="N52" s="24">
        <v>411505</v>
      </c>
      <c r="O52" s="37">
        <f t="shared" si="1"/>
        <v>96.7</v>
      </c>
    </row>
    <row r="53" spans="1:15" s="21" customFormat="1" ht="26.25" customHeight="1" x14ac:dyDescent="0.2">
      <c r="A53" s="72" t="s">
        <v>52</v>
      </c>
      <c r="B53" s="7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6">
        <v>29375</v>
      </c>
      <c r="N53" s="24">
        <v>27832</v>
      </c>
      <c r="O53" s="37">
        <f t="shared" si="1"/>
        <v>94.7</v>
      </c>
    </row>
    <row r="54" spans="1:15" s="21" customFormat="1" ht="22.5" customHeight="1" x14ac:dyDescent="0.2">
      <c r="A54" s="72" t="s">
        <v>53</v>
      </c>
      <c r="B54" s="72"/>
      <c r="C54" s="31">
        <v>3672</v>
      </c>
      <c r="D54" s="31"/>
      <c r="E54" s="31"/>
      <c r="F54" s="31">
        <v>10975</v>
      </c>
      <c r="G54" s="31">
        <v>15372</v>
      </c>
      <c r="H54" s="31"/>
      <c r="I54" s="31"/>
      <c r="J54" s="31"/>
      <c r="K54" s="31"/>
      <c r="L54" s="31"/>
      <c r="M54" s="36">
        <v>40128</v>
      </c>
      <c r="N54" s="36">
        <v>38058</v>
      </c>
      <c r="O54" s="37">
        <f t="shared" si="1"/>
        <v>94.8</v>
      </c>
    </row>
    <row r="55" spans="1:15" s="21" customFormat="1" ht="22.5" customHeight="1" x14ac:dyDescent="0.2">
      <c r="A55" s="67" t="s">
        <v>54</v>
      </c>
      <c r="B55" s="67"/>
      <c r="C55" s="23">
        <v>12655</v>
      </c>
      <c r="D55" s="23"/>
      <c r="E55" s="23"/>
      <c r="F55" s="23">
        <v>30593</v>
      </c>
      <c r="G55" s="23">
        <v>37456</v>
      </c>
      <c r="H55" s="23"/>
      <c r="I55" s="23"/>
      <c r="J55" s="23"/>
      <c r="K55" s="23"/>
      <c r="L55" s="23"/>
      <c r="M55" s="19">
        <f>SUM(M56:M57)</f>
        <v>52491</v>
      </c>
      <c r="N55" s="19">
        <f>SUM(N56:N57)</f>
        <v>47948</v>
      </c>
      <c r="O55" s="20">
        <f t="shared" si="1"/>
        <v>91.3</v>
      </c>
    </row>
    <row r="56" spans="1:15" s="21" customFormat="1" ht="22.5" customHeight="1" x14ac:dyDescent="0.2">
      <c r="A56" s="72" t="s">
        <v>55</v>
      </c>
      <c r="B56" s="72"/>
      <c r="C56" s="31">
        <v>12499</v>
      </c>
      <c r="D56" s="23"/>
      <c r="E56" s="23"/>
      <c r="F56" s="31">
        <v>30219</v>
      </c>
      <c r="G56" s="31">
        <v>36940</v>
      </c>
      <c r="H56" s="31"/>
      <c r="I56" s="31"/>
      <c r="J56" s="31"/>
      <c r="K56" s="31"/>
      <c r="L56" s="31"/>
      <c r="M56" s="36">
        <v>47219</v>
      </c>
      <c r="N56" s="36">
        <v>42788</v>
      </c>
      <c r="O56" s="37">
        <f t="shared" si="1"/>
        <v>90.6</v>
      </c>
    </row>
    <row r="57" spans="1:15" s="21" customFormat="1" ht="36.75" customHeight="1" x14ac:dyDescent="0.2">
      <c r="A57" s="72" t="s">
        <v>56</v>
      </c>
      <c r="B57" s="72"/>
      <c r="C57" s="31">
        <v>156</v>
      </c>
      <c r="D57" s="23"/>
      <c r="E57" s="23"/>
      <c r="F57" s="31">
        <v>374</v>
      </c>
      <c r="G57" s="31">
        <v>516</v>
      </c>
      <c r="H57" s="31"/>
      <c r="I57" s="31"/>
      <c r="J57" s="31"/>
      <c r="K57" s="31"/>
      <c r="L57" s="31"/>
      <c r="M57" s="36">
        <v>5272</v>
      </c>
      <c r="N57" s="36">
        <v>5160</v>
      </c>
      <c r="O57" s="37">
        <f t="shared" si="1"/>
        <v>97.9</v>
      </c>
    </row>
    <row r="58" spans="1:15" s="21" customFormat="1" ht="19.5" customHeight="1" x14ac:dyDescent="0.2">
      <c r="A58" s="67" t="s">
        <v>57</v>
      </c>
      <c r="B58" s="67"/>
      <c r="C58" s="23">
        <v>32192</v>
      </c>
      <c r="D58" s="31"/>
      <c r="E58" s="31"/>
      <c r="F58" s="23">
        <v>65404</v>
      </c>
      <c r="G58" s="23">
        <v>103793</v>
      </c>
      <c r="H58" s="23"/>
      <c r="I58" s="23"/>
      <c r="J58" s="23"/>
      <c r="K58" s="23"/>
      <c r="L58" s="23"/>
      <c r="M58" s="19">
        <f>SUM(M59:M62)</f>
        <v>348528</v>
      </c>
      <c r="N58" s="19">
        <f>SUM(N59:N62)</f>
        <v>191942</v>
      </c>
      <c r="O58" s="39">
        <f t="shared" si="1"/>
        <v>55.1</v>
      </c>
    </row>
    <row r="59" spans="1:15" s="21" customFormat="1" ht="22.5" customHeight="1" x14ac:dyDescent="0.2">
      <c r="A59" s="72" t="s">
        <v>58</v>
      </c>
      <c r="B59" s="72"/>
      <c r="C59" s="31">
        <v>29886</v>
      </c>
      <c r="D59" s="31"/>
      <c r="E59" s="31"/>
      <c r="F59" s="31">
        <v>59952</v>
      </c>
      <c r="G59" s="31">
        <v>91878</v>
      </c>
      <c r="H59" s="31"/>
      <c r="I59" s="31"/>
      <c r="J59" s="31"/>
      <c r="K59" s="31"/>
      <c r="L59" s="31"/>
      <c r="M59" s="36">
        <v>90050</v>
      </c>
      <c r="N59" s="36">
        <v>66412</v>
      </c>
      <c r="O59" s="37">
        <f t="shared" si="1"/>
        <v>73.8</v>
      </c>
    </row>
    <row r="60" spans="1:15" s="21" customFormat="1" ht="22.5" customHeight="1" x14ac:dyDescent="0.2">
      <c r="A60" s="72" t="s">
        <v>59</v>
      </c>
      <c r="B60" s="72"/>
      <c r="C60" s="31">
        <v>1596</v>
      </c>
      <c r="D60" s="31"/>
      <c r="E60" s="31"/>
      <c r="F60" s="31">
        <v>4859</v>
      </c>
      <c r="G60" s="31">
        <v>5125</v>
      </c>
      <c r="H60" s="31"/>
      <c r="I60" s="31"/>
      <c r="J60" s="31"/>
      <c r="K60" s="31"/>
      <c r="L60" s="31"/>
      <c r="M60" s="36">
        <v>65114</v>
      </c>
      <c r="N60" s="36">
        <v>53792</v>
      </c>
      <c r="O60" s="37">
        <f t="shared" si="1"/>
        <v>82.6</v>
      </c>
    </row>
    <row r="61" spans="1:15" s="21" customFormat="1" ht="23.25" customHeight="1" x14ac:dyDescent="0.2">
      <c r="A61" s="72" t="s">
        <v>60</v>
      </c>
      <c r="B61" s="7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6">
        <v>49123</v>
      </c>
      <c r="N61" s="36">
        <v>47850</v>
      </c>
      <c r="O61" s="37">
        <f t="shared" si="1"/>
        <v>97.4</v>
      </c>
    </row>
    <row r="62" spans="1:15" s="21" customFormat="1" ht="29.25" customHeight="1" x14ac:dyDescent="0.2">
      <c r="A62" s="72" t="s">
        <v>61</v>
      </c>
      <c r="B62" s="7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6">
        <v>144241</v>
      </c>
      <c r="N62" s="36">
        <v>23888</v>
      </c>
      <c r="O62" s="37">
        <f t="shared" si="1"/>
        <v>16.600000000000001</v>
      </c>
    </row>
    <row r="63" spans="1:15" s="21" customFormat="1" ht="20.25" customHeight="1" x14ac:dyDescent="0.2">
      <c r="A63" s="67" t="s">
        <v>62</v>
      </c>
      <c r="B63" s="67"/>
      <c r="C63" s="23">
        <v>49470</v>
      </c>
      <c r="D63" s="23"/>
      <c r="E63" s="23"/>
      <c r="F63" s="23">
        <v>109266</v>
      </c>
      <c r="G63" s="23">
        <v>160857</v>
      </c>
      <c r="H63" s="23"/>
      <c r="I63" s="23"/>
      <c r="J63" s="23"/>
      <c r="K63" s="23"/>
      <c r="L63" s="23"/>
      <c r="M63" s="19">
        <f>SUM(M64:M68)</f>
        <v>520542</v>
      </c>
      <c r="N63" s="19">
        <f>SUM(N64:N68)</f>
        <v>506731</v>
      </c>
      <c r="O63" s="20">
        <f t="shared" si="1"/>
        <v>97.3</v>
      </c>
    </row>
    <row r="64" spans="1:15" s="21" customFormat="1" ht="24" customHeight="1" x14ac:dyDescent="0.2">
      <c r="A64" s="72" t="s">
        <v>63</v>
      </c>
      <c r="B64" s="72"/>
      <c r="C64" s="31"/>
      <c r="D64" s="31"/>
      <c r="E64" s="31"/>
      <c r="F64" s="31">
        <v>193</v>
      </c>
      <c r="G64" s="31">
        <v>289</v>
      </c>
      <c r="H64" s="31"/>
      <c r="I64" s="31"/>
      <c r="J64" s="31"/>
      <c r="K64" s="31"/>
      <c r="L64" s="31"/>
      <c r="M64" s="36">
        <v>711</v>
      </c>
      <c r="N64" s="36">
        <v>703</v>
      </c>
      <c r="O64" s="37">
        <f t="shared" si="1"/>
        <v>98.9</v>
      </c>
    </row>
    <row r="65" spans="1:15" s="21" customFormat="1" ht="22.5" customHeight="1" x14ac:dyDescent="0.2">
      <c r="A65" s="72" t="s">
        <v>64</v>
      </c>
      <c r="B65" s="72"/>
      <c r="C65" s="31">
        <v>8885</v>
      </c>
      <c r="D65" s="31"/>
      <c r="E65" s="31"/>
      <c r="F65" s="31">
        <v>19570</v>
      </c>
      <c r="G65" s="31">
        <v>28891</v>
      </c>
      <c r="H65" s="31"/>
      <c r="I65" s="31"/>
      <c r="J65" s="31"/>
      <c r="K65" s="31"/>
      <c r="L65" s="31"/>
      <c r="M65" s="36">
        <v>34616</v>
      </c>
      <c r="N65" s="36">
        <v>34201</v>
      </c>
      <c r="O65" s="37">
        <f t="shared" si="1"/>
        <v>98.8</v>
      </c>
    </row>
    <row r="66" spans="1:15" s="21" customFormat="1" ht="24" customHeight="1" x14ac:dyDescent="0.2">
      <c r="A66" s="72" t="s">
        <v>65</v>
      </c>
      <c r="B66" s="72"/>
      <c r="C66" s="31">
        <v>30681</v>
      </c>
      <c r="D66" s="31"/>
      <c r="E66" s="31"/>
      <c r="F66" s="31">
        <v>61374</v>
      </c>
      <c r="G66" s="31">
        <v>88781</v>
      </c>
      <c r="H66" s="31"/>
      <c r="I66" s="31"/>
      <c r="J66" s="31"/>
      <c r="K66" s="31"/>
      <c r="L66" s="31"/>
      <c r="M66" s="36">
        <v>442249</v>
      </c>
      <c r="N66" s="36">
        <v>429411</v>
      </c>
      <c r="O66" s="37">
        <f t="shared" si="1"/>
        <v>97.1</v>
      </c>
    </row>
    <row r="67" spans="1:15" s="21" customFormat="1" ht="22.5" customHeight="1" x14ac:dyDescent="0.2">
      <c r="A67" s="72" t="s">
        <v>66</v>
      </c>
      <c r="B67" s="7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6">
        <v>10612</v>
      </c>
      <c r="N67" s="36">
        <v>10384</v>
      </c>
      <c r="O67" s="37">
        <f t="shared" si="1"/>
        <v>97.9</v>
      </c>
    </row>
    <row r="68" spans="1:15" s="21" customFormat="1" ht="26.25" customHeight="1" x14ac:dyDescent="0.2">
      <c r="A68" s="72" t="s">
        <v>67</v>
      </c>
      <c r="B68" s="72"/>
      <c r="C68" s="31">
        <v>3537</v>
      </c>
      <c r="D68" s="31"/>
      <c r="E68" s="31"/>
      <c r="F68" s="31">
        <v>17437</v>
      </c>
      <c r="G68" s="31">
        <v>27879</v>
      </c>
      <c r="H68" s="31"/>
      <c r="I68" s="31"/>
      <c r="J68" s="31"/>
      <c r="K68" s="31"/>
      <c r="L68" s="31"/>
      <c r="M68" s="36">
        <v>32354</v>
      </c>
      <c r="N68" s="36">
        <v>32032</v>
      </c>
      <c r="O68" s="37">
        <f t="shared" si="1"/>
        <v>99</v>
      </c>
    </row>
    <row r="69" spans="1:15" s="21" customFormat="1" ht="24.75" customHeight="1" x14ac:dyDescent="0.2">
      <c r="A69" s="78" t="s">
        <v>68</v>
      </c>
      <c r="B69" s="9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40">
        <f>SUM(M70:M72)</f>
        <v>29167</v>
      </c>
      <c r="N69" s="40">
        <f>SUM(N70:N72)</f>
        <v>18549</v>
      </c>
      <c r="O69" s="39">
        <f t="shared" si="1"/>
        <v>63.6</v>
      </c>
    </row>
    <row r="70" spans="1:15" s="21" customFormat="1" ht="22.5" customHeight="1" x14ac:dyDescent="0.2">
      <c r="A70" s="70" t="s">
        <v>69</v>
      </c>
      <c r="B70" s="8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6">
        <v>15552</v>
      </c>
      <c r="N70" s="36">
        <v>14231</v>
      </c>
      <c r="O70" s="37">
        <f t="shared" si="1"/>
        <v>91.5</v>
      </c>
    </row>
    <row r="71" spans="1:15" s="21" customFormat="1" ht="22.5" customHeight="1" x14ac:dyDescent="0.2">
      <c r="A71" s="70" t="s">
        <v>101</v>
      </c>
      <c r="B71" s="7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6">
        <v>8989</v>
      </c>
      <c r="N71" s="36">
        <v>0</v>
      </c>
      <c r="O71" s="37">
        <f t="shared" si="1"/>
        <v>0</v>
      </c>
    </row>
    <row r="72" spans="1:15" s="21" customFormat="1" ht="36" customHeight="1" x14ac:dyDescent="0.2">
      <c r="A72" s="70" t="s">
        <v>70</v>
      </c>
      <c r="B72" s="8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6">
        <v>4626</v>
      </c>
      <c r="N72" s="36">
        <v>4318</v>
      </c>
      <c r="O72" s="37">
        <f t="shared" si="1"/>
        <v>93.3</v>
      </c>
    </row>
    <row r="73" spans="1:15" s="21" customFormat="1" ht="33" customHeight="1" x14ac:dyDescent="0.2">
      <c r="A73" s="78" t="s">
        <v>71</v>
      </c>
      <c r="B73" s="7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40">
        <f>SUM(M74)</f>
        <v>4364</v>
      </c>
      <c r="N73" s="40">
        <f>SUM(N74)</f>
        <v>4305</v>
      </c>
      <c r="O73" s="39">
        <f t="shared" si="1"/>
        <v>98.6</v>
      </c>
    </row>
    <row r="74" spans="1:15" s="21" customFormat="1" ht="37.5" customHeight="1" x14ac:dyDescent="0.2">
      <c r="A74" s="70" t="s">
        <v>72</v>
      </c>
      <c r="B74" s="8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6">
        <v>4364</v>
      </c>
      <c r="N74" s="36">
        <v>4305</v>
      </c>
      <c r="O74" s="37">
        <f t="shared" si="1"/>
        <v>98.6</v>
      </c>
    </row>
    <row r="75" spans="1:15" s="21" customFormat="1" ht="15.75" customHeight="1" x14ac:dyDescent="0.2">
      <c r="A75" s="67" t="s">
        <v>73</v>
      </c>
      <c r="B75" s="67"/>
      <c r="C75" s="23">
        <v>299813</v>
      </c>
      <c r="D75" s="31"/>
      <c r="E75" s="31"/>
      <c r="F75" s="23">
        <v>564725</v>
      </c>
      <c r="G75" s="23">
        <v>790722</v>
      </c>
      <c r="H75" s="23"/>
      <c r="I75" s="23"/>
      <c r="J75" s="23"/>
      <c r="K75" s="23"/>
      <c r="L75" s="23"/>
      <c r="M75" s="41">
        <f>M28+M38+M41+M45+M50+M55+M58+M63+M69+M73</f>
        <v>2192993</v>
      </c>
      <c r="N75" s="19">
        <f>N28+N38+N41+N45+N50+N55+N58+N63+N69+N73</f>
        <v>1934458</v>
      </c>
      <c r="O75" s="20">
        <f t="shared" si="1"/>
        <v>88.2</v>
      </c>
    </row>
    <row r="76" spans="1:15" s="21" customFormat="1" ht="15.75" customHeight="1" x14ac:dyDescent="0.2">
      <c r="A76" s="83" t="s">
        <v>74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5"/>
    </row>
    <row r="77" spans="1:15" s="21" customFormat="1" ht="15.75" customHeight="1" x14ac:dyDescent="0.2">
      <c r="A77" s="86" t="s">
        <v>75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</row>
    <row r="78" spans="1:15" s="21" customFormat="1" ht="34.5" customHeight="1" x14ac:dyDescent="0.2">
      <c r="A78" s="67" t="s">
        <v>76</v>
      </c>
      <c r="B78" s="67"/>
      <c r="C78" s="42"/>
      <c r="D78" s="31"/>
      <c r="E78" s="31"/>
      <c r="F78" s="31"/>
      <c r="G78" s="31"/>
      <c r="H78" s="31"/>
      <c r="I78" s="31"/>
      <c r="J78" s="31"/>
      <c r="K78" s="31"/>
      <c r="L78" s="31"/>
      <c r="M78" s="19">
        <v>25941</v>
      </c>
      <c r="N78" s="19">
        <f>N79+N80</f>
        <v>1562</v>
      </c>
      <c r="O78" s="20" t="s">
        <v>22</v>
      </c>
    </row>
    <row r="79" spans="1:15" s="21" customFormat="1" ht="46.5" customHeight="1" x14ac:dyDescent="0.2">
      <c r="A79" s="72" t="s">
        <v>77</v>
      </c>
      <c r="B79" s="72"/>
      <c r="C79" s="42"/>
      <c r="D79" s="31"/>
      <c r="E79" s="31"/>
      <c r="F79" s="31"/>
      <c r="G79" s="31"/>
      <c r="H79" s="31"/>
      <c r="I79" s="31"/>
      <c r="J79" s="31"/>
      <c r="K79" s="31"/>
      <c r="L79" s="31"/>
      <c r="M79" s="36">
        <v>65879</v>
      </c>
      <c r="N79" s="36">
        <v>41500</v>
      </c>
      <c r="O79" s="37"/>
    </row>
    <row r="80" spans="1:15" s="21" customFormat="1" ht="47.25" customHeight="1" x14ac:dyDescent="0.2">
      <c r="A80" s="72" t="s">
        <v>78</v>
      </c>
      <c r="B80" s="72"/>
      <c r="C80" s="42"/>
      <c r="D80" s="31"/>
      <c r="E80" s="31"/>
      <c r="F80" s="31"/>
      <c r="G80" s="31"/>
      <c r="H80" s="31"/>
      <c r="I80" s="31"/>
      <c r="J80" s="31"/>
      <c r="K80" s="31"/>
      <c r="L80" s="31"/>
      <c r="M80" s="36">
        <v>-39938</v>
      </c>
      <c r="N80" s="36">
        <v>-39938</v>
      </c>
      <c r="O80" s="37"/>
    </row>
    <row r="81" spans="1:15" s="21" customFormat="1" ht="39" customHeight="1" x14ac:dyDescent="0.2">
      <c r="A81" s="67" t="s">
        <v>79</v>
      </c>
      <c r="B81" s="67"/>
      <c r="C81" s="42"/>
      <c r="D81" s="31"/>
      <c r="E81" s="31"/>
      <c r="F81" s="31"/>
      <c r="G81" s="31"/>
      <c r="H81" s="31"/>
      <c r="I81" s="31"/>
      <c r="J81" s="31"/>
      <c r="K81" s="31"/>
      <c r="L81" s="31"/>
      <c r="M81" s="19">
        <v>2200</v>
      </c>
      <c r="N81" s="19">
        <f>N82+N83</f>
        <v>2200</v>
      </c>
      <c r="O81" s="20" t="s">
        <v>22</v>
      </c>
    </row>
    <row r="82" spans="1:15" s="21" customFormat="1" ht="50.25" customHeight="1" x14ac:dyDescent="0.2">
      <c r="A82" s="72" t="s">
        <v>80</v>
      </c>
      <c r="B82" s="72"/>
      <c r="C82" s="42"/>
      <c r="D82" s="31"/>
      <c r="E82" s="31"/>
      <c r="F82" s="31"/>
      <c r="G82" s="31"/>
      <c r="H82" s="31"/>
      <c r="I82" s="31"/>
      <c r="J82" s="31"/>
      <c r="K82" s="31"/>
      <c r="L82" s="31"/>
      <c r="M82" s="36">
        <v>57500</v>
      </c>
      <c r="N82" s="36">
        <v>57500</v>
      </c>
      <c r="O82" s="37"/>
    </row>
    <row r="83" spans="1:15" s="21" customFormat="1" ht="62.25" customHeight="1" x14ac:dyDescent="0.2">
      <c r="A83" s="72" t="s">
        <v>81</v>
      </c>
      <c r="B83" s="72"/>
      <c r="C83" s="42"/>
      <c r="D83" s="31"/>
      <c r="E83" s="31"/>
      <c r="F83" s="31"/>
      <c r="G83" s="31"/>
      <c r="H83" s="31"/>
      <c r="I83" s="31"/>
      <c r="J83" s="31"/>
      <c r="K83" s="31"/>
      <c r="L83" s="31"/>
      <c r="M83" s="36">
        <v>-55300</v>
      </c>
      <c r="N83" s="36">
        <v>-55300</v>
      </c>
      <c r="O83" s="37"/>
    </row>
    <row r="84" spans="1:15" s="21" customFormat="1" ht="36" customHeight="1" x14ac:dyDescent="0.2">
      <c r="A84" s="67" t="s">
        <v>82</v>
      </c>
      <c r="B84" s="6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41">
        <f>M87+M86</f>
        <v>22704</v>
      </c>
      <c r="N84" s="19">
        <f>N85+N87</f>
        <v>-25165</v>
      </c>
      <c r="O84" s="20" t="s">
        <v>22</v>
      </c>
    </row>
    <row r="85" spans="1:15" s="21" customFormat="1" ht="24" customHeight="1" x14ac:dyDescent="0.2">
      <c r="A85" s="94" t="s">
        <v>83</v>
      </c>
      <c r="B85" s="9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4">
        <v>-2265526</v>
      </c>
      <c r="N85" s="36">
        <v>-2087005</v>
      </c>
      <c r="O85" s="37" t="s">
        <v>22</v>
      </c>
    </row>
    <row r="86" spans="1:15" s="21" customFormat="1" ht="32.25" customHeight="1" x14ac:dyDescent="0.2">
      <c r="A86" s="72" t="s">
        <v>84</v>
      </c>
      <c r="B86" s="7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4">
        <v>-2265526</v>
      </c>
      <c r="N86" s="36">
        <v>-2087005</v>
      </c>
      <c r="O86" s="37" t="s">
        <v>22</v>
      </c>
    </row>
    <row r="87" spans="1:15" s="21" customFormat="1" ht="24" customHeight="1" x14ac:dyDescent="0.2">
      <c r="A87" s="94" t="s">
        <v>85</v>
      </c>
      <c r="B87" s="94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4">
        <v>2288230</v>
      </c>
      <c r="N87" s="36">
        <v>2061840</v>
      </c>
      <c r="O87" s="37" t="s">
        <v>22</v>
      </c>
    </row>
    <row r="88" spans="1:15" s="21" customFormat="1" ht="32.25" customHeight="1" x14ac:dyDescent="0.2">
      <c r="A88" s="72" t="s">
        <v>86</v>
      </c>
      <c r="B88" s="7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4">
        <v>2288230</v>
      </c>
      <c r="N88" s="36">
        <v>2061840</v>
      </c>
      <c r="O88" s="37" t="s">
        <v>22</v>
      </c>
    </row>
    <row r="89" spans="1:15" s="21" customFormat="1" ht="17.25" customHeight="1" x14ac:dyDescent="0.2">
      <c r="A89" s="67" t="s">
        <v>87</v>
      </c>
      <c r="B89" s="67"/>
      <c r="C89" s="45"/>
      <c r="D89" s="45"/>
      <c r="E89" s="45"/>
      <c r="F89" s="45"/>
      <c r="G89" s="45"/>
      <c r="H89" s="43"/>
      <c r="I89" s="43"/>
      <c r="J89" s="43"/>
      <c r="K89" s="46"/>
      <c r="L89" s="47"/>
      <c r="M89" s="36"/>
      <c r="N89" s="36"/>
      <c r="O89" s="37"/>
    </row>
    <row r="90" spans="1:15" s="21" customFormat="1" ht="23.25" customHeight="1" x14ac:dyDescent="0.2">
      <c r="A90" s="72" t="s">
        <v>88</v>
      </c>
      <c r="B90" s="72"/>
      <c r="C90" s="45"/>
      <c r="D90" s="45"/>
      <c r="E90" s="45"/>
      <c r="F90" s="45"/>
      <c r="G90" s="45"/>
      <c r="H90" s="43"/>
      <c r="I90" s="43"/>
      <c r="J90" s="43"/>
      <c r="K90" s="46"/>
      <c r="L90" s="47"/>
      <c r="M90" s="44">
        <v>580436</v>
      </c>
      <c r="N90" s="36">
        <v>570626</v>
      </c>
      <c r="O90" s="37">
        <f t="shared" ref="O90:O95" si="2">ROUND(N90/M90*100,1)</f>
        <v>98.3</v>
      </c>
    </row>
    <row r="91" spans="1:15" s="21" customFormat="1" ht="22.5" customHeight="1" x14ac:dyDescent="0.2">
      <c r="A91" s="72" t="s">
        <v>89</v>
      </c>
      <c r="B91" s="72"/>
      <c r="C91" s="45"/>
      <c r="D91" s="45"/>
      <c r="E91" s="45"/>
      <c r="F91" s="45"/>
      <c r="G91" s="45"/>
      <c r="H91" s="43"/>
      <c r="I91" s="43"/>
      <c r="J91" s="43"/>
      <c r="K91" s="46"/>
      <c r="L91" s="47"/>
      <c r="M91" s="44">
        <v>2171</v>
      </c>
      <c r="N91" s="36">
        <v>2140</v>
      </c>
      <c r="O91" s="37">
        <f t="shared" si="2"/>
        <v>98.6</v>
      </c>
    </row>
    <row r="92" spans="1:15" s="21" customFormat="1" ht="20.25" customHeight="1" x14ac:dyDescent="0.2">
      <c r="A92" s="72" t="s">
        <v>90</v>
      </c>
      <c r="B92" s="72"/>
      <c r="C92" s="45"/>
      <c r="D92" s="45"/>
      <c r="E92" s="45"/>
      <c r="F92" s="45"/>
      <c r="G92" s="45"/>
      <c r="H92" s="43"/>
      <c r="I92" s="43"/>
      <c r="J92" s="43"/>
      <c r="K92" s="46"/>
      <c r="L92" s="47"/>
      <c r="M92" s="44">
        <v>201972</v>
      </c>
      <c r="N92" s="36">
        <v>191904</v>
      </c>
      <c r="O92" s="37">
        <f t="shared" si="2"/>
        <v>95</v>
      </c>
    </row>
    <row r="93" spans="1:15" s="21" customFormat="1" ht="20.25" customHeight="1" x14ac:dyDescent="0.2">
      <c r="A93" s="72" t="s">
        <v>91</v>
      </c>
      <c r="B93" s="72"/>
      <c r="C93" s="45"/>
      <c r="D93" s="45"/>
      <c r="E93" s="45"/>
      <c r="F93" s="45"/>
      <c r="G93" s="45"/>
      <c r="H93" s="43"/>
      <c r="I93" s="43"/>
      <c r="J93" s="43"/>
      <c r="K93" s="46"/>
      <c r="L93" s="47"/>
      <c r="M93" s="44">
        <v>105003</v>
      </c>
      <c r="N93" s="36">
        <v>86409</v>
      </c>
      <c r="O93" s="37">
        <f t="shared" si="2"/>
        <v>82.3</v>
      </c>
    </row>
    <row r="94" spans="1:15" s="21" customFormat="1" ht="22.5" customHeight="1" x14ac:dyDescent="0.2">
      <c r="A94" s="72" t="s">
        <v>92</v>
      </c>
      <c r="B94" s="72"/>
      <c r="C94" s="45"/>
      <c r="D94" s="45"/>
      <c r="E94" s="45"/>
      <c r="F94" s="45"/>
      <c r="G94" s="45"/>
      <c r="H94" s="43"/>
      <c r="I94" s="43"/>
      <c r="J94" s="43"/>
      <c r="K94" s="46"/>
      <c r="L94" s="47"/>
      <c r="M94" s="44">
        <v>255530</v>
      </c>
      <c r="N94" s="36">
        <v>117094</v>
      </c>
      <c r="O94" s="37">
        <f t="shared" si="2"/>
        <v>45.8</v>
      </c>
    </row>
    <row r="95" spans="1:15" s="21" customFormat="1" ht="25.5" customHeight="1" x14ac:dyDescent="0.2">
      <c r="A95" s="74" t="s">
        <v>93</v>
      </c>
      <c r="B95" s="75"/>
      <c r="C95" s="45"/>
      <c r="D95" s="45"/>
      <c r="E95" s="45"/>
      <c r="F95" s="45"/>
      <c r="G95" s="45"/>
      <c r="H95" s="43"/>
      <c r="I95" s="43"/>
      <c r="J95" s="43"/>
      <c r="K95" s="46"/>
      <c r="L95" s="47"/>
      <c r="M95" s="44">
        <v>140052</v>
      </c>
      <c r="N95" s="36">
        <v>120693</v>
      </c>
      <c r="O95" s="37">
        <f t="shared" si="2"/>
        <v>86.2</v>
      </c>
    </row>
    <row r="96" spans="1:15" s="21" customFormat="1" ht="10.5" customHeight="1" x14ac:dyDescent="0.2">
      <c r="A96" s="48"/>
      <c r="B96" s="49"/>
      <c r="C96" s="50"/>
      <c r="D96" s="50"/>
      <c r="E96" s="50"/>
      <c r="F96" s="50"/>
      <c r="G96" s="50"/>
      <c r="H96" s="51"/>
      <c r="I96" s="51"/>
      <c r="J96" s="51"/>
      <c r="K96" s="52"/>
      <c r="L96" s="53"/>
      <c r="M96" s="48"/>
      <c r="N96" s="54"/>
      <c r="O96" s="53"/>
    </row>
    <row r="97" spans="1:15" s="21" customFormat="1" ht="2.25" hidden="1" customHeight="1" x14ac:dyDescent="0.2">
      <c r="A97" s="55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53"/>
    </row>
    <row r="98" spans="1:15" s="21" customFormat="1" ht="15" customHeight="1" x14ac:dyDescent="0.2">
      <c r="A98" s="96" t="s">
        <v>94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</row>
    <row r="99" spans="1:15" s="21" customFormat="1" ht="9.75" customHeight="1" x14ac:dyDescent="0.2">
      <c r="A99" s="5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21" customFormat="1" ht="18.75" customHeight="1" x14ac:dyDescent="0.2">
      <c r="A100" s="57" t="s">
        <v>95</v>
      </c>
      <c r="B100" s="91" t="s">
        <v>96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58" t="s">
        <v>97</v>
      </c>
    </row>
    <row r="101" spans="1:15" s="21" customFormat="1" ht="15.75" customHeight="1" x14ac:dyDescent="0.2">
      <c r="A101" s="58">
        <v>1</v>
      </c>
      <c r="B101" s="91">
        <v>2</v>
      </c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58">
        <v>3</v>
      </c>
    </row>
    <row r="102" spans="1:15" s="21" customFormat="1" ht="35.25" customHeight="1" x14ac:dyDescent="0.2">
      <c r="A102" s="58">
        <v>1</v>
      </c>
      <c r="B102" s="65" t="s">
        <v>98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58">
        <v>171</v>
      </c>
    </row>
    <row r="103" spans="1:15" s="21" customFormat="1" ht="41.25" customHeight="1" x14ac:dyDescent="0.2">
      <c r="A103" s="58">
        <v>2</v>
      </c>
      <c r="B103" s="65" t="s">
        <v>99</v>
      </c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58">
        <v>14960</v>
      </c>
    </row>
    <row r="104" spans="1:15" s="21" customFormat="1" ht="27.75" customHeight="1" x14ac:dyDescent="0.2">
      <c r="A104" s="58">
        <v>3</v>
      </c>
      <c r="B104" s="65" t="s">
        <v>100</v>
      </c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58">
        <v>5180</v>
      </c>
    </row>
    <row r="105" spans="1:15" ht="27.75" customHeight="1" x14ac:dyDescent="0.2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13"/>
      <c r="O105" s="14"/>
    </row>
    <row r="106" spans="1:15" ht="27.75" customHeight="1" x14ac:dyDescent="0.25">
      <c r="A106" s="93" t="s">
        <v>105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89" t="s">
        <v>106</v>
      </c>
      <c r="O106" s="90"/>
    </row>
    <row r="107" spans="1:15" ht="15" x14ac:dyDescent="0.2">
      <c r="A107" s="1"/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6"/>
      <c r="O107" s="17"/>
    </row>
  </sheetData>
  <mergeCells count="99">
    <mergeCell ref="B103:N103"/>
    <mergeCell ref="A94:B94"/>
    <mergeCell ref="B102:N102"/>
    <mergeCell ref="A85:B85"/>
    <mergeCell ref="A86:B86"/>
    <mergeCell ref="A95:B95"/>
    <mergeCell ref="A98:O98"/>
    <mergeCell ref="A92:B92"/>
    <mergeCell ref="A93:B93"/>
    <mergeCell ref="A89:B89"/>
    <mergeCell ref="A81:B81"/>
    <mergeCell ref="A82:B82"/>
    <mergeCell ref="A83:B83"/>
    <mergeCell ref="A84:B84"/>
    <mergeCell ref="A106:M106"/>
    <mergeCell ref="A87:B87"/>
    <mergeCell ref="A88:B88"/>
    <mergeCell ref="B104:N104"/>
    <mergeCell ref="A105:M105"/>
    <mergeCell ref="A91:B91"/>
    <mergeCell ref="A90:B90"/>
    <mergeCell ref="N106:O106"/>
    <mergeCell ref="B100:N100"/>
    <mergeCell ref="B101:N101"/>
    <mergeCell ref="A66:B66"/>
    <mergeCell ref="A79:B79"/>
    <mergeCell ref="A80:B80"/>
    <mergeCell ref="A67:B67"/>
    <mergeCell ref="A68:B68"/>
    <mergeCell ref="A69:B69"/>
    <mergeCell ref="A75:B75"/>
    <mergeCell ref="A76:O76"/>
    <mergeCell ref="A77:O77"/>
    <mergeCell ref="A78:B78"/>
    <mergeCell ref="A65:B65"/>
    <mergeCell ref="A62:B62"/>
    <mergeCell ref="A64:B64"/>
    <mergeCell ref="A63:B63"/>
    <mergeCell ref="A70:B70"/>
    <mergeCell ref="A72:B72"/>
    <mergeCell ref="A73:B73"/>
    <mergeCell ref="A74:B74"/>
    <mergeCell ref="A71:B71"/>
    <mergeCell ref="A48:B48"/>
    <mergeCell ref="A49:B49"/>
    <mergeCell ref="A50:B50"/>
    <mergeCell ref="A51:B51"/>
    <mergeCell ref="A53:B53"/>
    <mergeCell ref="A54:B54"/>
    <mergeCell ref="A60:B60"/>
    <mergeCell ref="A61:B61"/>
    <mergeCell ref="A58:B58"/>
    <mergeCell ref="A59:B59"/>
    <mergeCell ref="A55:B55"/>
    <mergeCell ref="A56:B56"/>
    <mergeCell ref="A57:B57"/>
    <mergeCell ref="A52:B52"/>
    <mergeCell ref="A42:B42"/>
    <mergeCell ref="A43:B43"/>
    <mergeCell ref="A44:B44"/>
    <mergeCell ref="A45:B45"/>
    <mergeCell ref="A46:B46"/>
    <mergeCell ref="A47:B47"/>
    <mergeCell ref="A31:B31"/>
    <mergeCell ref="A32:B32"/>
    <mergeCell ref="A25:B25"/>
    <mergeCell ref="A36:B36"/>
    <mergeCell ref="A37:B37"/>
    <mergeCell ref="A38:B38"/>
    <mergeCell ref="A24:B24"/>
    <mergeCell ref="A21:B21"/>
    <mergeCell ref="A22:B22"/>
    <mergeCell ref="A33:B33"/>
    <mergeCell ref="A39:B39"/>
    <mergeCell ref="A28:B28"/>
    <mergeCell ref="A26:B26"/>
    <mergeCell ref="A34:B34"/>
    <mergeCell ref="A29:B29"/>
    <mergeCell ref="A30:B30"/>
    <mergeCell ref="A35:B35"/>
    <mergeCell ref="A16:B16"/>
    <mergeCell ref="A17:B17"/>
    <mergeCell ref="A40:B40"/>
    <mergeCell ref="A10:B10"/>
    <mergeCell ref="A11:B11"/>
    <mergeCell ref="A12:B12"/>
    <mergeCell ref="A27:O27"/>
    <mergeCell ref="A18:B18"/>
    <mergeCell ref="A19:B19"/>
    <mergeCell ref="B1:O1"/>
    <mergeCell ref="B2:O2"/>
    <mergeCell ref="A5:B5"/>
    <mergeCell ref="A6:B6"/>
    <mergeCell ref="A41:B41"/>
    <mergeCell ref="A20:B20"/>
    <mergeCell ref="A23:B23"/>
    <mergeCell ref="A7:O7"/>
    <mergeCell ref="A8:B8"/>
    <mergeCell ref="A9:B9"/>
  </mergeCells>
  <phoneticPr fontId="0" type="noConversion"/>
  <pageMargins left="0.74803149606299213" right="0.74803149606299213" top="0.98425196850393704" bottom="0.78740157480314965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2012-01-23T01:58:00Z</cp:lastPrinted>
  <dcterms:created xsi:type="dcterms:W3CDTF">1996-10-08T23:32:33Z</dcterms:created>
  <dcterms:modified xsi:type="dcterms:W3CDTF">2014-01-28T01:36:31Z</dcterms:modified>
</cp:coreProperties>
</file>