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НаСайт\Газета\2013\"/>
    </mc:Choice>
  </mc:AlternateContent>
  <bookViews>
    <workbookView xWindow="120" yWindow="120" windowWidth="9720" windowHeight="7320"/>
  </bookViews>
  <sheets>
    <sheet name="исполнение" sheetId="3" r:id="rId1"/>
  </sheets>
  <calcPr calcId="152511"/>
</workbook>
</file>

<file path=xl/calcChain.xml><?xml version="1.0" encoding="utf-8"?>
<calcChain xmlns="http://schemas.openxmlformats.org/spreadsheetml/2006/main">
  <c r="O102" i="3" l="1"/>
  <c r="O67" i="3"/>
  <c r="O66" i="3"/>
  <c r="O65" i="3"/>
  <c r="M61" i="3"/>
  <c r="O19" i="3"/>
  <c r="O13" i="3"/>
  <c r="O14" i="3"/>
  <c r="O15" i="3"/>
  <c r="O16" i="3"/>
  <c r="N26" i="3"/>
  <c r="M79" i="3"/>
  <c r="M28" i="3"/>
  <c r="N28" i="3"/>
  <c r="N83" i="3" s="1"/>
  <c r="M37" i="3"/>
  <c r="M83" i="3" s="1"/>
  <c r="M45" i="3"/>
  <c r="M92" i="3"/>
  <c r="O77" i="3"/>
  <c r="N79" i="3"/>
  <c r="O79" i="3"/>
  <c r="N40" i="3"/>
  <c r="N37" i="3"/>
  <c r="O37" i="3" s="1"/>
  <c r="N45" i="3"/>
  <c r="O45" i="3"/>
  <c r="N50" i="3"/>
  <c r="N53" i="3"/>
  <c r="O53" i="3" s="1"/>
  <c r="N58" i="3"/>
  <c r="O58" i="3" s="1"/>
  <c r="N61" i="3"/>
  <c r="N69" i="3"/>
  <c r="N75" i="3"/>
  <c r="O75" i="3" s="1"/>
  <c r="N81" i="3"/>
  <c r="O81" i="3" s="1"/>
  <c r="M40" i="3"/>
  <c r="O40" i="3"/>
  <c r="M53" i="3"/>
  <c r="M58" i="3"/>
  <c r="O61" i="3"/>
  <c r="M69" i="3"/>
  <c r="O69" i="3"/>
  <c r="M75" i="3"/>
  <c r="M81" i="3"/>
  <c r="M50" i="3"/>
  <c r="O80" i="3"/>
  <c r="O41" i="3"/>
  <c r="O63" i="3"/>
  <c r="O44" i="3"/>
  <c r="O43" i="3"/>
  <c r="O23" i="3"/>
  <c r="M89" i="3"/>
  <c r="M86" i="3"/>
  <c r="O51" i="3"/>
  <c r="O50" i="3"/>
  <c r="O39" i="3"/>
  <c r="O34" i="3"/>
  <c r="N89" i="3"/>
  <c r="N86" i="3"/>
  <c r="M8" i="3"/>
  <c r="M26" i="3" s="1"/>
  <c r="O26" i="3" s="1"/>
  <c r="O103" i="3"/>
  <c r="O101" i="3"/>
  <c r="O100" i="3"/>
  <c r="O99" i="3"/>
  <c r="O98" i="3"/>
  <c r="N92" i="3"/>
  <c r="O82" i="3"/>
  <c r="O78" i="3"/>
  <c r="O76" i="3"/>
  <c r="O74" i="3"/>
  <c r="O73" i="3"/>
  <c r="O72" i="3"/>
  <c r="O71" i="3"/>
  <c r="O70" i="3"/>
  <c r="O68" i="3"/>
  <c r="O64" i="3"/>
  <c r="O62" i="3"/>
  <c r="O60" i="3"/>
  <c r="O59" i="3"/>
  <c r="O57" i="3"/>
  <c r="O56" i="3"/>
  <c r="O55" i="3"/>
  <c r="O54" i="3"/>
  <c r="O49" i="3"/>
  <c r="O48" i="3"/>
  <c r="O47" i="3"/>
  <c r="O46" i="3"/>
  <c r="O42" i="3"/>
  <c r="O38" i="3"/>
  <c r="O36" i="3"/>
  <c r="O33" i="3"/>
  <c r="O31" i="3"/>
  <c r="O30" i="3"/>
  <c r="O29" i="3"/>
  <c r="O24" i="3"/>
  <c r="O22" i="3"/>
  <c r="O20" i="3"/>
  <c r="O18" i="3"/>
  <c r="O17" i="3"/>
  <c r="O12" i="3"/>
  <c r="O11" i="3"/>
  <c r="O10" i="3"/>
  <c r="O9" i="3"/>
  <c r="N8" i="3"/>
  <c r="O28" i="3"/>
  <c r="O8" i="3"/>
  <c r="O83" i="3" l="1"/>
</calcChain>
</file>

<file path=xl/sharedStrings.xml><?xml version="1.0" encoding="utf-8"?>
<sst xmlns="http://schemas.openxmlformats.org/spreadsheetml/2006/main" count="129" uniqueCount="115">
  <si>
    <t>Сведения о ходе исполнения бюджета г. Канска</t>
  </si>
  <si>
    <t>(тыс. рублей)</t>
  </si>
  <si>
    <t>Наименование показателей</t>
  </si>
  <si>
    <t>План на отчетный период</t>
  </si>
  <si>
    <t>за  14.07.2009</t>
  </si>
  <si>
    <t>Исполнено</t>
  </si>
  <si>
    <t>% исполнения</t>
  </si>
  <si>
    <t>ДОХОДЫ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</si>
  <si>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</si>
  <si>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</si>
  <si>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</si>
  <si>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</si>
  <si>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</si>
  <si>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в т.ч.:</t>
  </si>
  <si>
    <t>Единый налог на вмененный доход для юридических лиц</t>
  </si>
  <si>
    <t>Единый налог на вмененный доход для физических лиц, осуществляющих предпринимательскую деятельность без образования юридического лица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</si>
  <si>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</si>
  <si>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</si>
  <si>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</si>
  <si>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</si>
  <si>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</si>
  <si>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</si>
  <si>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-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</si>
  <si>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</si>
  <si>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</si>
  <si>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</si>
  <si>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от приносящей доход деятельности</t>
  </si>
  <si>
    <t>ИТОГО ДОХОДОВ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</si>
  <si>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</si>
  <si>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</si>
  <si>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</si>
  <si>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</si>
  <si>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</si>
  <si>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</si>
  <si>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</si>
  <si>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</si>
  <si>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</si>
  <si>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</si>
  <si>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</si>
  <si>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</si>
  <si>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</si>
  <si>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</si>
  <si>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</si>
  <si>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</si>
  <si>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</si>
  <si>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</si>
  <si>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</si>
  <si>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</si>
  <si>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</si>
  <si>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</si>
  <si>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</si>
  <si>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</si>
  <si>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</si>
  <si>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</si>
  <si>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культуры,кинематографии</t>
  </si>
  <si>
    <t>Здравоохранение</t>
  </si>
  <si>
    <t>Стационарная медицинская помощь</t>
  </si>
  <si>
    <t>Скорая медицинская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</si>
  <si>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</si>
  <si>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</si>
  <si>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</si>
  <si>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</si>
  <si>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</si>
  <si>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</si>
  <si>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</si>
  <si>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</si>
  <si>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</si>
  <si>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</si>
  <si>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</si>
  <si>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</si>
  <si>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ВСЕГО РАСХОДОВ</t>
  </si>
  <si>
    <t>ДЕФИЦИТ ГОРОДСКОГО БЮДЖЕТА</t>
  </si>
  <si>
    <t>ИСТОЧНИКИ ВНУТРЕННЕГО ФИНАНСИРОВАНИЯ ДЕФИЦИТА ГОРОДСКОГО БЮДЖЕТА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</si>
  <si>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</si>
  <si>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</si>
  <si>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</si>
  <si>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</si>
  <si>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</si>
  <si>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</si>
  <si>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</si>
  <si>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</si>
  <si>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</si>
  <si>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</si>
  <si>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</si>
  <si>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>Справочно:</t>
  </si>
  <si>
    <t>Заработная плата</t>
  </si>
  <si>
    <t>Прочие выплаты</t>
  </si>
  <si>
    <t>Начисления на выплаты по оплате труда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</si>
  <si>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</si>
  <si>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</si>
  <si>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</si>
  <si>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№ п/п</t>
  </si>
  <si>
    <t>Наименование показателя</t>
  </si>
  <si>
    <t>Значение</t>
  </si>
  <si>
    <t>Среднесписочная численность муниципальных служащих органов местного самоуправления города Канска за отчетный квартал, человек</t>
  </si>
  <si>
    <t>Фактические затраты на денежное содержание муниципальных служащих органов местного самоуправления города Канска за отчетный квартал, тыс. руб.</t>
  </si>
  <si>
    <t>Среднесписочная численность работников муниципальных учреждений, оплата труда которых осуществляется за счет средств бюджетной сметы, за отчетный квартал, человек</t>
  </si>
  <si>
    <t>Обеспечение проведения выборов и референдумов</t>
  </si>
  <si>
    <t>Дорожное хозяйство</t>
  </si>
  <si>
    <t xml:space="preserve">Другие вопросы в области   национальной  безопасности  и правоохранительной   деятельности </t>
  </si>
  <si>
    <t xml:space="preserve">Охрана окружающей среды </t>
  </si>
  <si>
    <t>Охрана объектов  растительного и животного  мира и среды  их обитания</t>
  </si>
  <si>
    <t xml:space="preserve">Другие вопросы в области охраны окружающей среды </t>
  </si>
  <si>
    <t>Водное хозяйство</t>
  </si>
  <si>
    <t>Амбулаторная помощь</t>
  </si>
  <si>
    <t>Средства массовой информации</t>
  </si>
  <si>
    <t>Периодическая печать и издательства</t>
  </si>
  <si>
    <t>Массовый спорт</t>
  </si>
  <si>
    <t>Сведения о численности муниципальных служащих органов местного самоуправления города Канска работников муниципальных учреждений по состоянию на 1 июля 2012 года</t>
  </si>
  <si>
    <t>Начальник МКУ "ФУ г. Канска"</t>
  </si>
  <si>
    <t>Н.А. Тихомирова</t>
  </si>
  <si>
    <t>за 2013 год  по состоянию на 1 марта 2013 года</t>
  </si>
  <si>
    <t>Годовой план с учетом изменений на  1 марта 2013г.</t>
  </si>
  <si>
    <t>Зам. Главы города по вопросам экономики и инвестиций</t>
  </si>
  <si>
    <t>Н.В. Кадач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</si>
</sst>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,##0_р_."/>
    <numFmt numFmtId="181" formatCode="#,##0.0_р_."/>
  </numFmts>
  <fonts count="15" x14ac:knownFonts="1">
    <font>
      <sz val="10"/>
      <name val="Arial"/>
    </font>
    <font>
      <sz val="8"/>
      <name val="Arial Cyr"/>
      <family val="2"/>
      <charset val="204"/>
    </font>
    <font>
      <b/>
      <sz val="16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b/>
      <i/>
      <sz val="14"/>
      <name val="Arial CYR"/>
      <family val="2"/>
      <charset val="204"/>
    </font>
    <font>
      <sz val="14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right" vertical="center" wrapText="1"/>
    </xf>
    <xf numFmtId="2" fontId="1" fillId="0" borderId="0" xfId="0" applyNumberFormat="1" applyFont="1" applyFill="1"/>
    <xf numFmtId="1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indent="1"/>
    </xf>
    <xf numFmtId="2" fontId="3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 shrinkToFit="1"/>
    </xf>
    <xf numFmtId="180" fontId="6" fillId="0" borderId="1" xfId="0" applyNumberFormat="1" applyFont="1" applyFill="1" applyBorder="1" applyAlignment="1">
      <alignment horizontal="right" vertical="center" wrapText="1" shrinkToFit="1"/>
    </xf>
    <xf numFmtId="181" fontId="6" fillId="0" borderId="1" xfId="0" applyNumberFormat="1" applyFont="1" applyFill="1" applyBorder="1" applyAlignment="1">
      <alignment horizontal="right" vertical="center" wrapText="1" shrinkToFit="1"/>
    </xf>
    <xf numFmtId="0" fontId="0" fillId="0" borderId="0" xfId="0" applyAlignment="1">
      <alignment shrinkToFit="1"/>
    </xf>
    <xf numFmtId="0" fontId="7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right" vertical="center" wrapText="1" shrinkToFit="1"/>
    </xf>
    <xf numFmtId="180" fontId="7" fillId="0" borderId="1" xfId="0" applyNumberFormat="1" applyFont="1" applyFill="1" applyBorder="1" applyAlignment="1">
      <alignment horizontal="right" vertical="center" wrapText="1" shrinkToFit="1"/>
    </xf>
    <xf numFmtId="181" fontId="7" fillId="0" borderId="1" xfId="0" applyNumberFormat="1" applyFont="1" applyFill="1" applyBorder="1" applyAlignment="1">
      <alignment horizontal="right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right" vertical="center" wrapText="1" shrinkToFit="1"/>
    </xf>
    <xf numFmtId="180" fontId="7" fillId="0" borderId="2" xfId="0" applyNumberFormat="1" applyFont="1" applyFill="1" applyBorder="1" applyAlignment="1">
      <alignment horizontal="right" vertical="center" wrapText="1" shrinkToFit="1"/>
    </xf>
    <xf numFmtId="181" fontId="7" fillId="0" borderId="2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vertical="center" wrapText="1" shrinkToFit="1"/>
    </xf>
    <xf numFmtId="0" fontId="3" fillId="0" borderId="2" xfId="0" applyFont="1" applyFill="1" applyBorder="1" applyAlignment="1">
      <alignment horizontal="right" vertical="center" wrapText="1" shrinkToFit="1"/>
    </xf>
    <xf numFmtId="180" fontId="6" fillId="0" borderId="2" xfId="0" applyNumberFormat="1" applyFont="1" applyFill="1" applyBorder="1" applyAlignment="1">
      <alignment horizontal="right" vertical="center" wrapText="1" shrinkToFit="1"/>
    </xf>
    <xf numFmtId="181" fontId="6" fillId="0" borderId="2" xfId="0" applyNumberFormat="1" applyFont="1" applyFill="1" applyBorder="1" applyAlignment="1">
      <alignment horizontal="right" vertical="center" wrapText="1" shrinkToFit="1"/>
    </xf>
    <xf numFmtId="180" fontId="3" fillId="0" borderId="1" xfId="0" applyNumberFormat="1" applyFont="1" applyFill="1" applyBorder="1" applyAlignment="1">
      <alignment horizontal="right" vertical="center" wrapText="1" shrinkToFit="1"/>
    </xf>
    <xf numFmtId="181" fontId="3" fillId="0" borderId="1" xfId="0" applyNumberFormat="1" applyFont="1" applyFill="1" applyBorder="1" applyAlignment="1">
      <alignment horizontal="right" vertical="center" wrapText="1" shrinkToFit="1"/>
    </xf>
    <xf numFmtId="0" fontId="5" fillId="0" borderId="1" xfId="0" applyFont="1" applyFill="1" applyBorder="1" applyAlignment="1">
      <alignment horizontal="right" vertical="center" wrapText="1" shrinkToFit="1"/>
    </xf>
    <xf numFmtId="181" fontId="8" fillId="0" borderId="1" xfId="0" applyNumberFormat="1" applyFont="1" applyFill="1" applyBorder="1" applyAlignment="1">
      <alignment horizontal="right" vertical="center" wrapText="1" shrinkToFit="1"/>
    </xf>
    <xf numFmtId="180" fontId="8" fillId="0" borderId="1" xfId="0" applyNumberFormat="1" applyFont="1" applyFill="1" applyBorder="1" applyAlignment="1">
      <alignment horizontal="right" vertical="center" wrapText="1" shrinkToFit="1"/>
    </xf>
    <xf numFmtId="180" fontId="6" fillId="2" borderId="1" xfId="0" applyNumberFormat="1" applyFont="1" applyFill="1" applyBorder="1" applyAlignment="1">
      <alignment horizontal="right" vertical="center" wrapText="1" shrinkToFit="1"/>
    </xf>
    <xf numFmtId="49" fontId="3" fillId="0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shrinkToFit="1"/>
    </xf>
    <xf numFmtId="180" fontId="3" fillId="2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shrinkToFit="1"/>
    </xf>
    <xf numFmtId="0" fontId="3" fillId="0" borderId="1" xfId="0" applyFont="1" applyFill="1" applyBorder="1" applyAlignment="1">
      <alignment horizontal="left" shrinkToFit="1"/>
    </xf>
    <xf numFmtId="0" fontId="1" fillId="0" borderId="0" xfId="0" applyFont="1" applyFill="1" applyAlignment="1">
      <alignment shrinkToFit="1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left" shrinkToFit="1"/>
    </xf>
    <xf numFmtId="2" fontId="3" fillId="0" borderId="0" xfId="0" applyNumberFormat="1" applyFont="1" applyFill="1" applyBorder="1" applyAlignment="1">
      <alignment horizontal="left" shrinkToFit="1"/>
    </xf>
    <xf numFmtId="0" fontId="1" fillId="0" borderId="0" xfId="0" applyFont="1" applyFill="1" applyBorder="1" applyAlignment="1">
      <alignment shrinkToFit="1"/>
    </xf>
    <xf numFmtId="0" fontId="9" fillId="0" borderId="0" xfId="0" applyFont="1" applyFill="1" applyAlignment="1">
      <alignment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shrinkToFit="1"/>
    </xf>
    <xf numFmtId="0" fontId="14" fillId="0" borderId="0" xfId="0" applyFont="1"/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wrapText="1" shrinkToFit="1"/>
    </xf>
    <xf numFmtId="0" fontId="7" fillId="0" borderId="3" xfId="0" applyFont="1" applyFill="1" applyBorder="1" applyAlignment="1">
      <alignment horizontal="left" vertical="center" wrapText="1" shrinkToFit="1"/>
    </xf>
    <xf numFmtId="0" fontId="7" fillId="0" borderId="3" xfId="0" applyFont="1" applyFill="1" applyBorder="1" applyAlignment="1">
      <alignment horizontal="center" vertical="center" shrinkToFit="1"/>
    </xf>
    <xf numFmtId="180" fontId="0" fillId="0" borderId="0" xfId="0" applyNumberFormat="1" applyAlignment="1">
      <alignment shrinkToFit="1"/>
    </xf>
    <xf numFmtId="0" fontId="7" fillId="2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shrinkToFi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8" xfId="0" applyFont="1" applyFill="1" applyBorder="1" applyAlignment="1">
      <alignment horizontal="left" vertical="center" wrapText="1" shrinkToFit="1"/>
    </xf>
    <xf numFmtId="0" fontId="7" fillId="0" borderId="4" xfId="0" applyFont="1" applyFill="1" applyBorder="1" applyAlignment="1">
      <alignment horizontal="left" vertical="center" wrapText="1" shrinkToFit="1"/>
    </xf>
    <xf numFmtId="0" fontId="3" fillId="0" borderId="8" xfId="0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13" fillId="0" borderId="4" xfId="0" applyFont="1" applyBorder="1" applyAlignment="1">
      <alignment horizontal="left" vertical="center" wrapText="1" shrinkToFit="1"/>
    </xf>
    <xf numFmtId="0" fontId="6" fillId="0" borderId="8" xfId="0" applyFont="1" applyFill="1" applyBorder="1" applyAlignment="1">
      <alignment horizontal="left" vertical="center" wrapText="1" shrinkToFit="1"/>
    </xf>
    <xf numFmtId="0" fontId="6" fillId="0" borderId="4" xfId="0" applyFont="1" applyFill="1" applyBorder="1" applyAlignment="1">
      <alignment horizontal="left" vertical="center" wrapText="1" shrinkToFit="1"/>
    </xf>
    <xf numFmtId="0" fontId="10" fillId="0" borderId="4" xfId="0" applyFont="1" applyBorder="1" applyAlignment="1">
      <alignment horizontal="left" vertical="center" wrapText="1" shrinkToFit="1"/>
    </xf>
    <xf numFmtId="0" fontId="7" fillId="0" borderId="4" xfId="0" applyFont="1" applyBorder="1" applyAlignment="1">
      <alignment horizontal="left" vertical="center" wrapText="1" shrinkToFit="1"/>
    </xf>
    <xf numFmtId="49" fontId="6" fillId="0" borderId="1" xfId="0" applyNumberFormat="1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right"/>
    </xf>
    <xf numFmtId="0" fontId="0" fillId="0" borderId="0" xfId="0" applyAlignment="1"/>
    <xf numFmtId="0" fontId="7" fillId="0" borderId="1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right" wrapText="1"/>
    </xf>
    <xf numFmtId="0" fontId="8" fillId="0" borderId="8" xfId="0" applyFont="1" applyFill="1" applyBorder="1" applyAlignment="1">
      <alignment horizontal="left" vertical="center" wrapText="1" shrinkToFit="1"/>
    </xf>
    <xf numFmtId="0" fontId="8" fillId="0" borderId="4" xfId="0" applyFont="1" applyFill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center" wrapText="1" shrinkToFit="1"/>
    </xf>
    <xf numFmtId="0" fontId="6" fillId="0" borderId="3" xfId="0" applyFont="1" applyFill="1" applyBorder="1" applyAlignment="1">
      <alignment horizontal="center" wrapText="1" shrinkToFit="1"/>
    </xf>
    <xf numFmtId="0" fontId="6" fillId="0" borderId="10" xfId="0" applyFont="1" applyFill="1" applyBorder="1" applyAlignment="1">
      <alignment horizontal="center" wrapText="1" shrinkToFit="1"/>
    </xf>
    <xf numFmtId="0" fontId="3" fillId="0" borderId="8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9"/>
  <sheetViews>
    <sheetView tabSelected="1" view="pageBreakPreview" zoomScaleNormal="100" zoomScaleSheetLayoutView="100" workbookViewId="0">
      <selection activeCell="O120" sqref="O120"/>
    </sheetView>
  </sheetViews>
  <sheetFormatPr defaultRowHeight="12.75" x14ac:dyDescent="0.2"/>
  <cols>
    <col min="2" max="2" width="46.5703125" customWidth="1"/>
    <col min="3" max="12" width="9.140625" hidden="1" customWidth="1"/>
    <col min="13" max="14" width="20.85546875" customWidth="1"/>
    <col min="15" max="15" width="20.5703125" customWidth="1"/>
    <col min="16" max="16" width="16.5703125" customWidth="1"/>
    <col min="17" max="17" width="25.140625" customWidth="1"/>
  </cols>
  <sheetData>
    <row r="1" spans="1:15" ht="20.25" x14ac:dyDescent="0.3">
      <c r="A1" s="1"/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0.25" x14ac:dyDescent="0.2">
      <c r="A2" s="1"/>
      <c r="B2" s="66" t="s">
        <v>111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4"/>
    </row>
    <row r="4" spans="1:15" ht="15" x14ac:dyDescent="0.2">
      <c r="A4" s="1"/>
      <c r="B4" s="1"/>
      <c r="C4" s="1"/>
      <c r="D4" s="1"/>
      <c r="E4" s="1"/>
      <c r="F4" s="1"/>
      <c r="G4" s="1">
        <v>128</v>
      </c>
      <c r="H4" s="1"/>
      <c r="I4" s="1"/>
      <c r="J4" s="1"/>
      <c r="K4" s="1"/>
      <c r="L4" s="1"/>
      <c r="M4" s="1"/>
      <c r="N4" s="5"/>
      <c r="O4" s="6" t="s">
        <v>1</v>
      </c>
    </row>
    <row r="5" spans="1:15" ht="131.25" x14ac:dyDescent="0.2">
      <c r="A5" s="67" t="s">
        <v>2</v>
      </c>
      <c r="B5" s="67"/>
      <c r="C5" s="50" t="s">
        <v>3</v>
      </c>
      <c r="D5" s="50" t="s">
        <v>4</v>
      </c>
      <c r="E5" s="50" t="s">
        <v>3</v>
      </c>
      <c r="F5" s="50" t="s">
        <v>3</v>
      </c>
      <c r="G5" s="50" t="s">
        <v>3</v>
      </c>
      <c r="H5" s="50"/>
      <c r="I5" s="50"/>
      <c r="J5" s="50"/>
      <c r="K5" s="50"/>
      <c r="L5" s="50"/>
      <c r="M5" s="50" t="s">
        <v>112</v>
      </c>
      <c r="N5" s="51" t="s">
        <v>5</v>
      </c>
      <c r="O5" s="52" t="s">
        <v>6</v>
      </c>
    </row>
    <row r="6" spans="1:15" ht="18" x14ac:dyDescent="0.2">
      <c r="A6" s="68">
        <v>1</v>
      </c>
      <c r="B6" s="68"/>
      <c r="C6" s="53"/>
      <c r="D6" s="53"/>
      <c r="E6" s="53"/>
      <c r="F6" s="53"/>
      <c r="G6" s="53"/>
      <c r="H6" s="53"/>
      <c r="I6" s="53"/>
      <c r="J6" s="53"/>
      <c r="K6" s="53"/>
      <c r="L6" s="53"/>
      <c r="M6" s="53">
        <v>2</v>
      </c>
      <c r="N6" s="53">
        <v>3</v>
      </c>
      <c r="O6" s="54">
        <v>4</v>
      </c>
    </row>
    <row r="7" spans="1:15" ht="15.75" customHeight="1" x14ac:dyDescent="0.2">
      <c r="A7" s="63" t="s">
        <v>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s="14" customFormat="1" ht="19.5" customHeight="1" x14ac:dyDescent="0.2">
      <c r="A8" s="64" t="s">
        <v>8</v>
      </c>
      <c r="B8" s="64"/>
      <c r="C8" s="11"/>
      <c r="D8" s="11"/>
      <c r="E8" s="11"/>
      <c r="F8" s="11"/>
      <c r="G8" s="11"/>
      <c r="H8" s="11"/>
      <c r="I8" s="11"/>
      <c r="J8" s="11"/>
      <c r="K8" s="11"/>
      <c r="L8" s="11"/>
      <c r="M8" s="12">
        <f>M9+M10+M11+M12+M16+M17+M18+M19+M20+M22+M23</f>
        <v>599684</v>
      </c>
      <c r="N8" s="12">
        <f>SUM(N9:N23)</f>
        <v>77030</v>
      </c>
      <c r="O8" s="13">
        <f t="shared" ref="O8:O20" si="0">ROUND(N8/M8*100,1)</f>
        <v>12.8</v>
      </c>
    </row>
    <row r="9" spans="1:15" s="14" customFormat="1" ht="21" customHeight="1" x14ac:dyDescent="0.2">
      <c r="A9" s="69" t="s">
        <v>9</v>
      </c>
      <c r="B9" s="69"/>
      <c r="C9" s="16">
        <v>1672</v>
      </c>
      <c r="D9" s="16"/>
      <c r="E9" s="16"/>
      <c r="F9" s="16">
        <v>3286</v>
      </c>
      <c r="G9" s="16">
        <v>7831</v>
      </c>
      <c r="H9" s="16"/>
      <c r="I9" s="16"/>
      <c r="J9" s="16"/>
      <c r="K9" s="16"/>
      <c r="L9" s="16"/>
      <c r="M9" s="17">
        <v>432584</v>
      </c>
      <c r="N9" s="17">
        <v>49250</v>
      </c>
      <c r="O9" s="18">
        <f t="shared" si="0"/>
        <v>11.4</v>
      </c>
    </row>
    <row r="10" spans="1:15" s="14" customFormat="1" ht="20.25" customHeight="1" x14ac:dyDescent="0.2">
      <c r="A10" s="69" t="s">
        <v>10</v>
      </c>
      <c r="B10" s="69"/>
      <c r="C10" s="20">
        <v>4768</v>
      </c>
      <c r="D10" s="20"/>
      <c r="E10" s="20"/>
      <c r="F10" s="20">
        <v>10541</v>
      </c>
      <c r="G10" s="20">
        <v>18066</v>
      </c>
      <c r="H10" s="20"/>
      <c r="I10" s="20"/>
      <c r="J10" s="20"/>
      <c r="K10" s="20"/>
      <c r="L10" s="20"/>
      <c r="M10" s="21">
        <v>47802</v>
      </c>
      <c r="N10" s="21">
        <v>11216</v>
      </c>
      <c r="O10" s="22">
        <f t="shared" si="0"/>
        <v>23.5</v>
      </c>
    </row>
    <row r="11" spans="1:15" s="14" customFormat="1" ht="20.25" customHeight="1" x14ac:dyDescent="0.2">
      <c r="A11" s="69" t="s">
        <v>11</v>
      </c>
      <c r="B11" s="69"/>
      <c r="C11" s="16">
        <v>600</v>
      </c>
      <c r="D11" s="16"/>
      <c r="E11" s="16"/>
      <c r="F11" s="16">
        <v>950</v>
      </c>
      <c r="G11" s="16">
        <v>7930</v>
      </c>
      <c r="H11" s="16"/>
      <c r="I11" s="16"/>
      <c r="J11" s="16"/>
      <c r="K11" s="16"/>
      <c r="L11" s="16"/>
      <c r="M11" s="17">
        <v>52067</v>
      </c>
      <c r="N11" s="17">
        <v>7487</v>
      </c>
      <c r="O11" s="18">
        <f>ROUND(N11/M11*100,1)</f>
        <v>14.4</v>
      </c>
    </row>
    <row r="12" spans="1:15" s="14" customFormat="1" ht="21.75" customHeight="1" x14ac:dyDescent="0.2">
      <c r="A12" s="69" t="s">
        <v>12</v>
      </c>
      <c r="B12" s="69"/>
      <c r="C12" s="16">
        <v>408</v>
      </c>
      <c r="D12" s="16"/>
      <c r="E12" s="16"/>
      <c r="F12" s="16">
        <v>1076</v>
      </c>
      <c r="G12" s="16">
        <v>1597</v>
      </c>
      <c r="H12" s="16"/>
      <c r="I12" s="16"/>
      <c r="J12" s="16"/>
      <c r="K12" s="16"/>
      <c r="L12" s="16"/>
      <c r="M12" s="17">
        <v>8586</v>
      </c>
      <c r="N12" s="17">
        <v>262</v>
      </c>
      <c r="O12" s="18">
        <f t="shared" si="0"/>
        <v>3.1</v>
      </c>
    </row>
    <row r="13" spans="1:15" s="14" customFormat="1" ht="15.75" hidden="1" x14ac:dyDescent="0.25">
      <c r="A13" s="55"/>
      <c r="B13" s="15" t="s">
        <v>13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17"/>
      <c r="N13" s="17"/>
      <c r="O13" s="18" t="e">
        <f t="shared" si="0"/>
        <v>#DIV/0!</v>
      </c>
    </row>
    <row r="14" spans="1:15" s="14" customFormat="1" ht="13.5" hidden="1" customHeight="1" x14ac:dyDescent="0.2">
      <c r="A14" s="38"/>
      <c r="B14" s="15" t="s">
        <v>14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17"/>
      <c r="N14" s="17"/>
      <c r="O14" s="18" t="e">
        <f t="shared" si="0"/>
        <v>#DIV/0!</v>
      </c>
    </row>
    <row r="15" spans="1:15" s="14" customFormat="1" ht="94.5" hidden="1" customHeight="1" x14ac:dyDescent="0.2">
      <c r="A15" s="38"/>
      <c r="B15" s="15" t="s">
        <v>15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17"/>
      <c r="N15" s="17"/>
      <c r="O15" s="18" t="e">
        <f t="shared" si="0"/>
        <v>#DIV/0!</v>
      </c>
    </row>
    <row r="16" spans="1:15" s="14" customFormat="1" ht="39" hidden="1" customHeight="1" x14ac:dyDescent="0.2">
      <c r="A16" s="69" t="s">
        <v>16</v>
      </c>
      <c r="B16" s="69"/>
      <c r="C16" s="16">
        <v>490</v>
      </c>
      <c r="D16" s="16"/>
      <c r="E16" s="16"/>
      <c r="F16" s="16">
        <v>1690</v>
      </c>
      <c r="G16" s="16">
        <v>3390</v>
      </c>
      <c r="H16" s="16"/>
      <c r="I16" s="16"/>
      <c r="J16" s="16"/>
      <c r="K16" s="16"/>
      <c r="L16" s="16"/>
      <c r="M16" s="17">
        <v>0</v>
      </c>
      <c r="N16" s="17">
        <v>0</v>
      </c>
      <c r="O16" s="18" t="e">
        <f t="shared" si="0"/>
        <v>#DIV/0!</v>
      </c>
    </row>
    <row r="17" spans="1:15" s="14" customFormat="1" ht="47.25" customHeight="1" x14ac:dyDescent="0.2">
      <c r="A17" s="72" t="s">
        <v>17</v>
      </c>
      <c r="B17" s="73"/>
      <c r="C17" s="16">
        <v>1980</v>
      </c>
      <c r="D17" s="16"/>
      <c r="E17" s="16"/>
      <c r="F17" s="16">
        <v>4159</v>
      </c>
      <c r="G17" s="16">
        <v>11502</v>
      </c>
      <c r="H17" s="16"/>
      <c r="I17" s="16"/>
      <c r="J17" s="16"/>
      <c r="K17" s="16"/>
      <c r="L17" s="16"/>
      <c r="M17" s="17">
        <v>32573</v>
      </c>
      <c r="N17" s="17">
        <v>5667</v>
      </c>
      <c r="O17" s="18">
        <f t="shared" si="0"/>
        <v>17.399999999999999</v>
      </c>
    </row>
    <row r="18" spans="1:15" s="14" customFormat="1" ht="24.75" customHeight="1" x14ac:dyDescent="0.2">
      <c r="A18" s="69" t="s">
        <v>18</v>
      </c>
      <c r="B18" s="69"/>
      <c r="C18" s="16">
        <v>553</v>
      </c>
      <c r="D18" s="16"/>
      <c r="E18" s="16"/>
      <c r="F18" s="16">
        <v>1553</v>
      </c>
      <c r="G18" s="16">
        <v>3000</v>
      </c>
      <c r="H18" s="16"/>
      <c r="I18" s="16"/>
      <c r="J18" s="16"/>
      <c r="K18" s="16"/>
      <c r="L18" s="16"/>
      <c r="M18" s="17">
        <v>4001</v>
      </c>
      <c r="N18" s="17">
        <v>413</v>
      </c>
      <c r="O18" s="18">
        <f t="shared" si="0"/>
        <v>10.3</v>
      </c>
    </row>
    <row r="19" spans="1:15" s="14" customFormat="1" ht="35.25" customHeight="1" x14ac:dyDescent="0.2">
      <c r="A19" s="69" t="s">
        <v>19</v>
      </c>
      <c r="B19" s="69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>
        <v>2424</v>
      </c>
      <c r="N19" s="17">
        <v>207</v>
      </c>
      <c r="O19" s="18">
        <f t="shared" si="0"/>
        <v>8.5</v>
      </c>
    </row>
    <row r="20" spans="1:15" s="14" customFormat="1" ht="36.75" customHeight="1" x14ac:dyDescent="0.2">
      <c r="A20" s="69" t="s">
        <v>20</v>
      </c>
      <c r="B20" s="69"/>
      <c r="C20" s="16"/>
      <c r="D20" s="16"/>
      <c r="E20" s="16"/>
      <c r="F20" s="16">
        <v>300</v>
      </c>
      <c r="G20" s="16">
        <v>570</v>
      </c>
      <c r="H20" s="16"/>
      <c r="I20" s="16"/>
      <c r="J20" s="16"/>
      <c r="K20" s="16"/>
      <c r="L20" s="16"/>
      <c r="M20" s="17">
        <v>8238</v>
      </c>
      <c r="N20" s="17">
        <v>1012</v>
      </c>
      <c r="O20" s="18">
        <f t="shared" si="0"/>
        <v>12.3</v>
      </c>
    </row>
    <row r="21" spans="1:15" s="14" customFormat="1" ht="22.5" hidden="1" customHeight="1" x14ac:dyDescent="0.2">
      <c r="A21" s="69" t="s">
        <v>21</v>
      </c>
      <c r="B21" s="69"/>
      <c r="C21" s="16">
        <v>18</v>
      </c>
      <c r="D21" s="23"/>
      <c r="E21" s="23"/>
      <c r="F21" s="16">
        <v>35</v>
      </c>
      <c r="G21" s="16">
        <v>52</v>
      </c>
      <c r="H21" s="16"/>
      <c r="I21" s="16"/>
      <c r="J21" s="16"/>
      <c r="K21" s="16"/>
      <c r="L21" s="16"/>
      <c r="M21" s="17">
        <v>0</v>
      </c>
      <c r="N21" s="17">
        <v>0</v>
      </c>
      <c r="O21" s="18" t="s">
        <v>22</v>
      </c>
    </row>
    <row r="22" spans="1:15" s="14" customFormat="1" ht="24" customHeight="1" x14ac:dyDescent="0.2">
      <c r="A22" s="69" t="s">
        <v>23</v>
      </c>
      <c r="B22" s="69"/>
      <c r="C22" s="16">
        <v>800</v>
      </c>
      <c r="D22" s="16"/>
      <c r="E22" s="16"/>
      <c r="F22" s="16">
        <v>2070</v>
      </c>
      <c r="G22" s="16">
        <v>3365</v>
      </c>
      <c r="H22" s="16"/>
      <c r="I22" s="16"/>
      <c r="J22" s="16"/>
      <c r="K22" s="16"/>
      <c r="L22" s="16"/>
      <c r="M22" s="17">
        <v>11237</v>
      </c>
      <c r="N22" s="17">
        <v>1398</v>
      </c>
      <c r="O22" s="18">
        <f>ROUND(N22/M22*100,1)</f>
        <v>12.4</v>
      </c>
    </row>
    <row r="23" spans="1:15" s="14" customFormat="1" ht="24" customHeight="1" x14ac:dyDescent="0.2">
      <c r="A23" s="69" t="s">
        <v>24</v>
      </c>
      <c r="B23" s="69"/>
      <c r="C23" s="16">
        <v>200</v>
      </c>
      <c r="D23" s="16"/>
      <c r="E23" s="16"/>
      <c r="F23" s="16">
        <v>200</v>
      </c>
      <c r="G23" s="16">
        <v>210</v>
      </c>
      <c r="H23" s="16"/>
      <c r="I23" s="16"/>
      <c r="J23" s="16"/>
      <c r="K23" s="16"/>
      <c r="L23" s="16"/>
      <c r="M23" s="17">
        <v>172</v>
      </c>
      <c r="N23" s="17">
        <v>118</v>
      </c>
      <c r="O23" s="18">
        <f>ROUND(N23/M23*100,1)</f>
        <v>68.599999999999994</v>
      </c>
    </row>
    <row r="24" spans="1:15" s="14" customFormat="1" ht="19.5" customHeight="1" x14ac:dyDescent="0.2">
      <c r="A24" s="64" t="s">
        <v>25</v>
      </c>
      <c r="B24" s="64"/>
      <c r="C24" s="16">
        <v>222681</v>
      </c>
      <c r="D24" s="16"/>
      <c r="E24" s="16"/>
      <c r="F24" s="16">
        <v>384255</v>
      </c>
      <c r="G24" s="16">
        <v>557662</v>
      </c>
      <c r="H24" s="16"/>
      <c r="I24" s="16"/>
      <c r="J24" s="16"/>
      <c r="K24" s="16"/>
      <c r="L24" s="16"/>
      <c r="M24" s="12">
        <v>1230962</v>
      </c>
      <c r="N24" s="12">
        <v>194766</v>
      </c>
      <c r="O24" s="13">
        <f>ROUND(N24/M24*100,1)</f>
        <v>15.8</v>
      </c>
    </row>
    <row r="25" spans="1:15" s="14" customFormat="1" ht="18.75" hidden="1" customHeight="1" x14ac:dyDescent="0.2">
      <c r="A25" s="64" t="s">
        <v>26</v>
      </c>
      <c r="B25" s="64"/>
      <c r="C25" s="16">
        <v>5941</v>
      </c>
      <c r="D25" s="23"/>
      <c r="E25" s="23"/>
      <c r="F25" s="16">
        <v>12489</v>
      </c>
      <c r="G25" s="16">
        <v>19144</v>
      </c>
      <c r="H25" s="16"/>
      <c r="I25" s="16"/>
      <c r="J25" s="16"/>
      <c r="K25" s="16"/>
      <c r="L25" s="16"/>
      <c r="M25" s="12">
        <v>0</v>
      </c>
      <c r="N25" s="12"/>
      <c r="O25" s="13"/>
    </row>
    <row r="26" spans="1:15" s="14" customFormat="1" ht="20.25" customHeight="1" x14ac:dyDescent="0.2">
      <c r="A26" s="64" t="s">
        <v>27</v>
      </c>
      <c r="B26" s="64"/>
      <c r="C26" s="16">
        <v>267987</v>
      </c>
      <c r="D26" s="23"/>
      <c r="E26" s="23"/>
      <c r="F26" s="16">
        <v>480145</v>
      </c>
      <c r="G26" s="16">
        <v>724263</v>
      </c>
      <c r="H26" s="16"/>
      <c r="I26" s="16"/>
      <c r="J26" s="16"/>
      <c r="K26" s="16"/>
      <c r="L26" s="16"/>
      <c r="M26" s="12">
        <f>M8+M24</f>
        <v>1830646</v>
      </c>
      <c r="N26" s="12">
        <f>SUM(N9:N24)</f>
        <v>271796</v>
      </c>
      <c r="O26" s="13">
        <f>ROUND(N26/M26*100,1)</f>
        <v>14.8</v>
      </c>
    </row>
    <row r="27" spans="1:15" s="14" customFormat="1" ht="21" customHeight="1" x14ac:dyDescent="0.2">
      <c r="A27" s="71" t="s">
        <v>28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</row>
    <row r="28" spans="1:15" s="14" customFormat="1" ht="24.75" customHeight="1" x14ac:dyDescent="0.2">
      <c r="A28" s="64" t="s">
        <v>29</v>
      </c>
      <c r="B28" s="64"/>
      <c r="C28" s="20">
        <v>10185</v>
      </c>
      <c r="D28" s="24"/>
      <c r="E28" s="24"/>
      <c r="F28" s="20">
        <v>27245</v>
      </c>
      <c r="G28" s="20">
        <v>30621</v>
      </c>
      <c r="H28" s="20"/>
      <c r="I28" s="20"/>
      <c r="J28" s="20"/>
      <c r="K28" s="20"/>
      <c r="L28" s="20"/>
      <c r="M28" s="12">
        <f>M29+M30+M31+M32+M33+M34+M35+M36</f>
        <v>68015</v>
      </c>
      <c r="N28" s="25">
        <f>N29+N30+N31+N32+N33+N34+N35+N36</f>
        <v>9372</v>
      </c>
      <c r="O28" s="26">
        <f>ROUND(N28/M28*100,1)</f>
        <v>13.8</v>
      </c>
    </row>
    <row r="29" spans="1:15" s="14" customFormat="1" ht="39.75" customHeight="1" x14ac:dyDescent="0.2">
      <c r="A29" s="70" t="s">
        <v>30</v>
      </c>
      <c r="B29" s="70"/>
      <c r="C29" s="23"/>
      <c r="D29" s="23"/>
      <c r="E29" s="23"/>
      <c r="F29" s="23">
        <v>8580</v>
      </c>
      <c r="G29" s="23">
        <v>12521</v>
      </c>
      <c r="H29" s="23"/>
      <c r="I29" s="23"/>
      <c r="J29" s="23"/>
      <c r="K29" s="23"/>
      <c r="L29" s="23"/>
      <c r="M29" s="27">
        <v>1171</v>
      </c>
      <c r="N29" s="27">
        <v>165</v>
      </c>
      <c r="O29" s="28">
        <f>ROUND(N29/M29*100,1)</f>
        <v>14.1</v>
      </c>
    </row>
    <row r="30" spans="1:15" s="14" customFormat="1" ht="65.25" customHeight="1" x14ac:dyDescent="0.2">
      <c r="A30" s="70" t="s">
        <v>31</v>
      </c>
      <c r="B30" s="70"/>
      <c r="C30" s="23">
        <v>509</v>
      </c>
      <c r="D30" s="23"/>
      <c r="E30" s="23"/>
      <c r="F30" s="23">
        <v>841</v>
      </c>
      <c r="G30" s="23">
        <v>1279</v>
      </c>
      <c r="H30" s="23"/>
      <c r="I30" s="23"/>
      <c r="J30" s="23"/>
      <c r="K30" s="23"/>
      <c r="L30" s="23"/>
      <c r="M30" s="27">
        <v>3825</v>
      </c>
      <c r="N30" s="27">
        <v>443</v>
      </c>
      <c r="O30" s="28">
        <f>ROUND(N30/M30*100,1)</f>
        <v>11.6</v>
      </c>
    </row>
    <row r="31" spans="1:15" s="14" customFormat="1" ht="54" customHeight="1" x14ac:dyDescent="0.2">
      <c r="A31" s="70" t="s">
        <v>32</v>
      </c>
      <c r="B31" s="70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7">
        <v>34916</v>
      </c>
      <c r="N31" s="27">
        <v>4874</v>
      </c>
      <c r="O31" s="28">
        <f>ROUND(N31/M31*100,1)</f>
        <v>14</v>
      </c>
    </row>
    <row r="32" spans="1:15" s="14" customFormat="1" ht="23.25" hidden="1" customHeight="1" x14ac:dyDescent="0.2">
      <c r="A32" s="70" t="s">
        <v>33</v>
      </c>
      <c r="B32" s="70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7">
        <v>0</v>
      </c>
      <c r="N32" s="27">
        <v>0</v>
      </c>
      <c r="O32" s="28" t="s">
        <v>22</v>
      </c>
    </row>
    <row r="33" spans="1:15" s="14" customFormat="1" ht="53.25" customHeight="1" x14ac:dyDescent="0.2">
      <c r="A33" s="70" t="s">
        <v>34</v>
      </c>
      <c r="B33" s="70"/>
      <c r="C33" s="23"/>
      <c r="D33" s="23"/>
      <c r="E33" s="23"/>
      <c r="F33" s="23">
        <v>3959</v>
      </c>
      <c r="G33" s="23">
        <v>4940</v>
      </c>
      <c r="H33" s="23"/>
      <c r="I33" s="23"/>
      <c r="J33" s="23"/>
      <c r="K33" s="23"/>
      <c r="L33" s="23"/>
      <c r="M33" s="27">
        <v>11671</v>
      </c>
      <c r="N33" s="27">
        <v>1733</v>
      </c>
      <c r="O33" s="28">
        <f>ROUND(N33/M33*100,1)</f>
        <v>14.8</v>
      </c>
    </row>
    <row r="34" spans="1:15" s="14" customFormat="1" ht="36.75" hidden="1" customHeight="1" x14ac:dyDescent="0.2">
      <c r="A34" s="74" t="s">
        <v>97</v>
      </c>
      <c r="B34" s="75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7"/>
      <c r="N34" s="27">
        <v>0</v>
      </c>
      <c r="O34" s="28" t="e">
        <f>ROUND(N34/M34*100,1)</f>
        <v>#DIV/0!</v>
      </c>
    </row>
    <row r="35" spans="1:15" s="14" customFormat="1" ht="22.5" customHeight="1" x14ac:dyDescent="0.2">
      <c r="A35" s="74" t="s">
        <v>35</v>
      </c>
      <c r="B35" s="75"/>
      <c r="C35" s="23"/>
      <c r="D35" s="23"/>
      <c r="E35" s="23"/>
      <c r="F35" s="23">
        <v>579</v>
      </c>
      <c r="G35" s="23">
        <v>83</v>
      </c>
      <c r="H35" s="23"/>
      <c r="I35" s="23"/>
      <c r="J35" s="23"/>
      <c r="K35" s="23"/>
      <c r="L35" s="23"/>
      <c r="M35" s="27">
        <v>300</v>
      </c>
      <c r="N35" s="27">
        <v>0</v>
      </c>
      <c r="O35" s="28">
        <v>0</v>
      </c>
    </row>
    <row r="36" spans="1:15" s="14" customFormat="1" ht="26.25" customHeight="1" x14ac:dyDescent="0.2">
      <c r="A36" s="70" t="s">
        <v>36</v>
      </c>
      <c r="B36" s="70"/>
      <c r="C36" s="23">
        <v>4315</v>
      </c>
      <c r="D36" s="23"/>
      <c r="E36" s="23"/>
      <c r="F36" s="23">
        <v>11840</v>
      </c>
      <c r="G36" s="23">
        <v>10171</v>
      </c>
      <c r="H36" s="23"/>
      <c r="I36" s="23"/>
      <c r="J36" s="23"/>
      <c r="K36" s="23"/>
      <c r="L36" s="23"/>
      <c r="M36" s="27">
        <v>16132</v>
      </c>
      <c r="N36" s="27">
        <v>2157</v>
      </c>
      <c r="O36" s="28">
        <f t="shared" ref="O36:O83" si="1">ROUND(N36/M36*100,1)</f>
        <v>13.4</v>
      </c>
    </row>
    <row r="37" spans="1:15" s="14" customFormat="1" ht="35.25" customHeight="1" x14ac:dyDescent="0.2">
      <c r="A37" s="64" t="s">
        <v>37</v>
      </c>
      <c r="B37" s="64"/>
      <c r="C37" s="16">
        <v>4795</v>
      </c>
      <c r="D37" s="16"/>
      <c r="E37" s="16"/>
      <c r="F37" s="16">
        <v>6966</v>
      </c>
      <c r="G37" s="16">
        <v>9918</v>
      </c>
      <c r="H37" s="16"/>
      <c r="I37" s="16"/>
      <c r="J37" s="16"/>
      <c r="K37" s="16"/>
      <c r="L37" s="16"/>
      <c r="M37" s="12">
        <f>M38+M39</f>
        <v>25256</v>
      </c>
      <c r="N37" s="12">
        <f>SUM(N38:N39)</f>
        <v>3245</v>
      </c>
      <c r="O37" s="30">
        <f t="shared" si="1"/>
        <v>12.8</v>
      </c>
    </row>
    <row r="38" spans="1:15" s="14" customFormat="1" ht="54.75" customHeight="1" x14ac:dyDescent="0.2">
      <c r="A38" s="70" t="s">
        <v>38</v>
      </c>
      <c r="B38" s="70"/>
      <c r="C38" s="23">
        <v>2941</v>
      </c>
      <c r="D38" s="29"/>
      <c r="E38" s="29"/>
      <c r="F38" s="23">
        <v>5302</v>
      </c>
      <c r="G38" s="23">
        <v>7751</v>
      </c>
      <c r="H38" s="23"/>
      <c r="I38" s="23"/>
      <c r="J38" s="23"/>
      <c r="K38" s="23"/>
      <c r="L38" s="23"/>
      <c r="M38" s="27">
        <v>25206</v>
      </c>
      <c r="N38" s="27">
        <v>3245</v>
      </c>
      <c r="O38" s="28">
        <f t="shared" si="1"/>
        <v>12.9</v>
      </c>
    </row>
    <row r="39" spans="1:15" s="14" customFormat="1" ht="42.75" customHeight="1" x14ac:dyDescent="0.2">
      <c r="A39" s="74" t="s">
        <v>99</v>
      </c>
      <c r="B39" s="75"/>
      <c r="C39" s="23"/>
      <c r="D39" s="29"/>
      <c r="E39" s="29"/>
      <c r="F39" s="23"/>
      <c r="G39" s="23"/>
      <c r="H39" s="23"/>
      <c r="I39" s="23"/>
      <c r="J39" s="23"/>
      <c r="K39" s="23"/>
      <c r="L39" s="23"/>
      <c r="M39" s="27">
        <v>50</v>
      </c>
      <c r="N39" s="27">
        <v>0</v>
      </c>
      <c r="O39" s="28">
        <f t="shared" si="1"/>
        <v>0</v>
      </c>
    </row>
    <row r="40" spans="1:15" s="14" customFormat="1" ht="20.25" customHeight="1" x14ac:dyDescent="0.2">
      <c r="A40" s="79" t="s">
        <v>39</v>
      </c>
      <c r="B40" s="80"/>
      <c r="C40" s="16">
        <v>1073</v>
      </c>
      <c r="D40" s="16"/>
      <c r="E40" s="16"/>
      <c r="F40" s="16">
        <v>4600</v>
      </c>
      <c r="G40" s="16">
        <v>5514</v>
      </c>
      <c r="H40" s="16"/>
      <c r="I40" s="16"/>
      <c r="J40" s="16"/>
      <c r="K40" s="16"/>
      <c r="L40" s="16"/>
      <c r="M40" s="12">
        <f>M41+M42+M43+M44</f>
        <v>81525</v>
      </c>
      <c r="N40" s="12">
        <f>N41+N42+N43+N44</f>
        <v>7374</v>
      </c>
      <c r="O40" s="13">
        <f t="shared" si="1"/>
        <v>9</v>
      </c>
    </row>
    <row r="41" spans="1:15" s="14" customFormat="1" ht="20.25" hidden="1" customHeight="1" x14ac:dyDescent="0.2">
      <c r="A41" s="74" t="s">
        <v>103</v>
      </c>
      <c r="B41" s="78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7">
        <v>0</v>
      </c>
      <c r="N41" s="27">
        <v>0</v>
      </c>
      <c r="O41" s="18" t="e">
        <f t="shared" si="1"/>
        <v>#DIV/0!</v>
      </c>
    </row>
    <row r="42" spans="1:15" s="14" customFormat="1" ht="23.25" customHeight="1" x14ac:dyDescent="0.2">
      <c r="A42" s="70" t="s">
        <v>40</v>
      </c>
      <c r="B42" s="70"/>
      <c r="C42" s="23"/>
      <c r="D42" s="16"/>
      <c r="E42" s="16"/>
      <c r="F42" s="23"/>
      <c r="G42" s="23"/>
      <c r="H42" s="23"/>
      <c r="I42" s="23"/>
      <c r="J42" s="23"/>
      <c r="K42" s="23"/>
      <c r="L42" s="23"/>
      <c r="M42" s="27">
        <v>28042</v>
      </c>
      <c r="N42" s="27">
        <v>1573</v>
      </c>
      <c r="O42" s="28">
        <f t="shared" si="1"/>
        <v>5.6</v>
      </c>
    </row>
    <row r="43" spans="1:15" s="14" customFormat="1" ht="23.25" customHeight="1" x14ac:dyDescent="0.2">
      <c r="A43" s="74" t="s">
        <v>98</v>
      </c>
      <c r="B43" s="77"/>
      <c r="C43" s="23"/>
      <c r="D43" s="16"/>
      <c r="E43" s="16"/>
      <c r="F43" s="23"/>
      <c r="G43" s="23"/>
      <c r="H43" s="23"/>
      <c r="I43" s="23"/>
      <c r="J43" s="23"/>
      <c r="K43" s="23"/>
      <c r="L43" s="23"/>
      <c r="M43" s="27">
        <v>52612</v>
      </c>
      <c r="N43" s="27">
        <v>5801</v>
      </c>
      <c r="O43" s="28">
        <f t="shared" si="1"/>
        <v>11</v>
      </c>
    </row>
    <row r="44" spans="1:15" s="14" customFormat="1" ht="30.75" customHeight="1" x14ac:dyDescent="0.2">
      <c r="A44" s="70" t="s">
        <v>41</v>
      </c>
      <c r="B44" s="70"/>
      <c r="C44" s="23">
        <v>250</v>
      </c>
      <c r="D44" s="23"/>
      <c r="E44" s="23"/>
      <c r="F44" s="23">
        <v>2377</v>
      </c>
      <c r="G44" s="23">
        <v>2607</v>
      </c>
      <c r="H44" s="23"/>
      <c r="I44" s="23"/>
      <c r="J44" s="23"/>
      <c r="K44" s="23"/>
      <c r="L44" s="23"/>
      <c r="M44" s="27">
        <v>871</v>
      </c>
      <c r="N44" s="27">
        <v>0</v>
      </c>
      <c r="O44" s="28">
        <f t="shared" si="1"/>
        <v>0</v>
      </c>
    </row>
    <row r="45" spans="1:15" s="14" customFormat="1" ht="23.25" customHeight="1" x14ac:dyDescent="0.2">
      <c r="A45" s="64" t="s">
        <v>42</v>
      </c>
      <c r="B45" s="64"/>
      <c r="C45" s="16">
        <v>100232</v>
      </c>
      <c r="D45" s="16"/>
      <c r="E45" s="16"/>
      <c r="F45" s="16">
        <v>151189</v>
      </c>
      <c r="G45" s="16">
        <v>223556</v>
      </c>
      <c r="H45" s="16"/>
      <c r="I45" s="16"/>
      <c r="J45" s="16"/>
      <c r="K45" s="16"/>
      <c r="L45" s="16"/>
      <c r="M45" s="12">
        <f>M46+M47+M48+M49</f>
        <v>204131</v>
      </c>
      <c r="N45" s="12">
        <f>SUM(N46:N49)</f>
        <v>8430</v>
      </c>
      <c r="O45" s="13">
        <f t="shared" si="1"/>
        <v>4.0999999999999996</v>
      </c>
    </row>
    <row r="46" spans="1:15" s="14" customFormat="1" ht="22.5" customHeight="1" x14ac:dyDescent="0.2">
      <c r="A46" s="74" t="s">
        <v>43</v>
      </c>
      <c r="B46" s="81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27">
        <v>814</v>
      </c>
      <c r="N46" s="27">
        <v>299</v>
      </c>
      <c r="O46" s="28">
        <f t="shared" si="1"/>
        <v>36.700000000000003</v>
      </c>
    </row>
    <row r="47" spans="1:15" s="14" customFormat="1" ht="23.25" customHeight="1" x14ac:dyDescent="0.2">
      <c r="A47" s="70" t="s">
        <v>44</v>
      </c>
      <c r="B47" s="70"/>
      <c r="C47" s="23">
        <v>72141</v>
      </c>
      <c r="D47" s="16"/>
      <c r="E47" s="16"/>
      <c r="F47" s="23">
        <v>101846</v>
      </c>
      <c r="G47" s="23">
        <v>148299</v>
      </c>
      <c r="H47" s="23"/>
      <c r="I47" s="23"/>
      <c r="J47" s="23"/>
      <c r="K47" s="23"/>
      <c r="L47" s="23"/>
      <c r="M47" s="27">
        <v>154556</v>
      </c>
      <c r="N47" s="27">
        <v>799</v>
      </c>
      <c r="O47" s="28">
        <f t="shared" si="1"/>
        <v>0.5</v>
      </c>
    </row>
    <row r="48" spans="1:15" s="14" customFormat="1" ht="24" customHeight="1" x14ac:dyDescent="0.2">
      <c r="A48" s="70" t="s">
        <v>45</v>
      </c>
      <c r="B48" s="70"/>
      <c r="C48" s="23"/>
      <c r="D48" s="16"/>
      <c r="E48" s="16"/>
      <c r="F48" s="23"/>
      <c r="G48" s="23"/>
      <c r="H48" s="23"/>
      <c r="I48" s="23"/>
      <c r="J48" s="23"/>
      <c r="K48" s="23"/>
      <c r="L48" s="23"/>
      <c r="M48" s="27">
        <v>38039</v>
      </c>
      <c r="N48" s="27">
        <v>5539</v>
      </c>
      <c r="O48" s="28">
        <f t="shared" si="1"/>
        <v>14.6</v>
      </c>
    </row>
    <row r="49" spans="1:15" s="14" customFormat="1" ht="36.75" customHeight="1" x14ac:dyDescent="0.2">
      <c r="A49" s="70" t="s">
        <v>46</v>
      </c>
      <c r="B49" s="70"/>
      <c r="C49" s="23">
        <v>1667</v>
      </c>
      <c r="D49" s="23"/>
      <c r="E49" s="23"/>
      <c r="F49" s="23">
        <v>33490</v>
      </c>
      <c r="G49" s="23">
        <v>46497</v>
      </c>
      <c r="H49" s="23"/>
      <c r="I49" s="23"/>
      <c r="J49" s="23"/>
      <c r="K49" s="23"/>
      <c r="L49" s="23"/>
      <c r="M49" s="27">
        <v>10722</v>
      </c>
      <c r="N49" s="27">
        <v>1793</v>
      </c>
      <c r="O49" s="28">
        <f t="shared" si="1"/>
        <v>16.7</v>
      </c>
    </row>
    <row r="50" spans="1:15" s="14" customFormat="1" ht="20.25" customHeight="1" x14ac:dyDescent="0.2">
      <c r="A50" s="83" t="s">
        <v>100</v>
      </c>
      <c r="B50" s="83"/>
      <c r="C50" s="23"/>
      <c r="D50" s="23"/>
      <c r="E50" s="23"/>
      <c r="F50" s="16">
        <v>169462</v>
      </c>
      <c r="G50" s="16">
        <v>219007</v>
      </c>
      <c r="H50" s="16"/>
      <c r="I50" s="16"/>
      <c r="J50" s="16"/>
      <c r="K50" s="16"/>
      <c r="L50" s="16"/>
      <c r="M50" s="12">
        <f>M51+M52</f>
        <v>48784</v>
      </c>
      <c r="N50" s="12">
        <f>N51+N52</f>
        <v>0</v>
      </c>
      <c r="O50" s="13">
        <f>O51+O52</f>
        <v>0</v>
      </c>
    </row>
    <row r="51" spans="1:15" s="14" customFormat="1" ht="36.75" customHeight="1" x14ac:dyDescent="0.2">
      <c r="A51" s="76" t="s">
        <v>101</v>
      </c>
      <c r="B51" s="76"/>
      <c r="C51" s="23"/>
      <c r="D51" s="23"/>
      <c r="E51" s="23"/>
      <c r="F51" s="23">
        <v>40311</v>
      </c>
      <c r="G51" s="23">
        <v>54031</v>
      </c>
      <c r="H51" s="23"/>
      <c r="I51" s="23"/>
      <c r="J51" s="23"/>
      <c r="K51" s="23"/>
      <c r="L51" s="23"/>
      <c r="M51" s="27">
        <v>48784</v>
      </c>
      <c r="N51" s="27">
        <v>0</v>
      </c>
      <c r="O51" s="28">
        <f>ROUND(N51/M51*100,1)</f>
        <v>0</v>
      </c>
    </row>
    <row r="52" spans="1:15" s="14" customFormat="1" ht="0.75" hidden="1" customHeight="1" x14ac:dyDescent="0.2">
      <c r="A52" s="70" t="s">
        <v>102</v>
      </c>
      <c r="B52" s="70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7">
        <v>0</v>
      </c>
      <c r="N52" s="27">
        <v>0</v>
      </c>
      <c r="O52" s="28">
        <v>0</v>
      </c>
    </row>
    <row r="53" spans="1:15" s="14" customFormat="1" ht="21.75" customHeight="1" x14ac:dyDescent="0.2">
      <c r="A53" s="83" t="s">
        <v>47</v>
      </c>
      <c r="B53" s="83"/>
      <c r="C53" s="23"/>
      <c r="D53" s="23"/>
      <c r="E53" s="23"/>
      <c r="F53" s="16">
        <v>169462</v>
      </c>
      <c r="G53" s="16">
        <v>219007</v>
      </c>
      <c r="H53" s="16"/>
      <c r="I53" s="16"/>
      <c r="J53" s="16"/>
      <c r="K53" s="16"/>
      <c r="L53" s="16"/>
      <c r="M53" s="12">
        <f>SUM(M54:M57)</f>
        <v>807011</v>
      </c>
      <c r="N53" s="12">
        <f>SUM(N54:N57)</f>
        <v>100612</v>
      </c>
      <c r="O53" s="13">
        <f t="shared" si="1"/>
        <v>12.5</v>
      </c>
    </row>
    <row r="54" spans="1:15" s="14" customFormat="1" ht="22.5" customHeight="1" x14ac:dyDescent="0.2">
      <c r="A54" s="76" t="s">
        <v>48</v>
      </c>
      <c r="B54" s="76"/>
      <c r="C54" s="23"/>
      <c r="D54" s="23"/>
      <c r="E54" s="23"/>
      <c r="F54" s="23">
        <v>40311</v>
      </c>
      <c r="G54" s="23">
        <v>54031</v>
      </c>
      <c r="H54" s="23"/>
      <c r="I54" s="23"/>
      <c r="J54" s="23"/>
      <c r="K54" s="23"/>
      <c r="L54" s="23"/>
      <c r="M54" s="27">
        <v>243420</v>
      </c>
      <c r="N54" s="27">
        <v>35664</v>
      </c>
      <c r="O54" s="28">
        <f t="shared" si="1"/>
        <v>14.7</v>
      </c>
    </row>
    <row r="55" spans="1:15" s="14" customFormat="1" ht="24" customHeight="1" x14ac:dyDescent="0.2">
      <c r="A55" s="70" t="s">
        <v>49</v>
      </c>
      <c r="B55" s="70"/>
      <c r="C55" s="23">
        <v>64559</v>
      </c>
      <c r="D55" s="23"/>
      <c r="E55" s="23"/>
      <c r="F55" s="23">
        <v>115598</v>
      </c>
      <c r="G55" s="23">
        <v>146300</v>
      </c>
      <c r="H55" s="23"/>
      <c r="I55" s="23"/>
      <c r="J55" s="23"/>
      <c r="K55" s="23"/>
      <c r="L55" s="23"/>
      <c r="M55" s="27">
        <v>491752</v>
      </c>
      <c r="N55" s="17">
        <v>58788</v>
      </c>
      <c r="O55" s="28">
        <f t="shared" si="1"/>
        <v>12</v>
      </c>
    </row>
    <row r="56" spans="1:15" s="14" customFormat="1" ht="23.25" customHeight="1" x14ac:dyDescent="0.2">
      <c r="A56" s="70" t="s">
        <v>50</v>
      </c>
      <c r="B56" s="70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7">
        <v>26900</v>
      </c>
      <c r="N56" s="17">
        <v>835</v>
      </c>
      <c r="O56" s="28">
        <f t="shared" si="1"/>
        <v>3.1</v>
      </c>
    </row>
    <row r="57" spans="1:15" s="14" customFormat="1" ht="21.75" customHeight="1" x14ac:dyDescent="0.2">
      <c r="A57" s="70" t="s">
        <v>51</v>
      </c>
      <c r="B57" s="70"/>
      <c r="C57" s="23">
        <v>3672</v>
      </c>
      <c r="D57" s="23"/>
      <c r="E57" s="23"/>
      <c r="F57" s="23">
        <v>10975</v>
      </c>
      <c r="G57" s="23">
        <v>15372</v>
      </c>
      <c r="H57" s="23"/>
      <c r="I57" s="23"/>
      <c r="J57" s="23"/>
      <c r="K57" s="23"/>
      <c r="L57" s="23"/>
      <c r="M57" s="27">
        <v>44939</v>
      </c>
      <c r="N57" s="27">
        <v>5325</v>
      </c>
      <c r="O57" s="28">
        <f t="shared" si="1"/>
        <v>11.8</v>
      </c>
    </row>
    <row r="58" spans="1:15" s="14" customFormat="1" ht="22.5" customHeight="1" x14ac:dyDescent="0.2">
      <c r="A58" s="64" t="s">
        <v>52</v>
      </c>
      <c r="B58" s="64"/>
      <c r="C58" s="16">
        <v>12655</v>
      </c>
      <c r="D58" s="16"/>
      <c r="E58" s="16"/>
      <c r="F58" s="16">
        <v>30593</v>
      </c>
      <c r="G58" s="16">
        <v>37456</v>
      </c>
      <c r="H58" s="16"/>
      <c r="I58" s="16"/>
      <c r="J58" s="16"/>
      <c r="K58" s="16"/>
      <c r="L58" s="16"/>
      <c r="M58" s="12">
        <f>SUM(M59:M60)</f>
        <v>49064</v>
      </c>
      <c r="N58" s="12">
        <f>SUM(N59:N60)</f>
        <v>6835</v>
      </c>
      <c r="O58" s="13">
        <f t="shared" si="1"/>
        <v>13.9</v>
      </c>
    </row>
    <row r="59" spans="1:15" s="14" customFormat="1" ht="22.5" customHeight="1" x14ac:dyDescent="0.2">
      <c r="A59" s="70" t="s">
        <v>53</v>
      </c>
      <c r="B59" s="70"/>
      <c r="C59" s="23">
        <v>12499</v>
      </c>
      <c r="D59" s="16"/>
      <c r="E59" s="16"/>
      <c r="F59" s="23">
        <v>30219</v>
      </c>
      <c r="G59" s="23">
        <v>36940</v>
      </c>
      <c r="H59" s="23"/>
      <c r="I59" s="23"/>
      <c r="J59" s="23"/>
      <c r="K59" s="23"/>
      <c r="L59" s="23"/>
      <c r="M59" s="27">
        <v>41870</v>
      </c>
      <c r="N59" s="27">
        <v>5928</v>
      </c>
      <c r="O59" s="28">
        <f t="shared" si="1"/>
        <v>14.2</v>
      </c>
    </row>
    <row r="60" spans="1:15" s="14" customFormat="1" ht="31.5" customHeight="1" x14ac:dyDescent="0.2">
      <c r="A60" s="70" t="s">
        <v>54</v>
      </c>
      <c r="B60" s="70"/>
      <c r="C60" s="23">
        <v>156</v>
      </c>
      <c r="D60" s="16"/>
      <c r="E60" s="16"/>
      <c r="F60" s="23">
        <v>374</v>
      </c>
      <c r="G60" s="23">
        <v>516</v>
      </c>
      <c r="H60" s="23"/>
      <c r="I60" s="23"/>
      <c r="J60" s="23"/>
      <c r="K60" s="23"/>
      <c r="L60" s="23"/>
      <c r="M60" s="27">
        <v>7194</v>
      </c>
      <c r="N60" s="27">
        <v>907</v>
      </c>
      <c r="O60" s="28">
        <f t="shared" si="1"/>
        <v>12.6</v>
      </c>
    </row>
    <row r="61" spans="1:15" s="14" customFormat="1" ht="19.5" customHeight="1" x14ac:dyDescent="0.2">
      <c r="A61" s="64" t="s">
        <v>55</v>
      </c>
      <c r="B61" s="64"/>
      <c r="C61" s="16">
        <v>32192</v>
      </c>
      <c r="D61" s="23"/>
      <c r="E61" s="23"/>
      <c r="F61" s="16">
        <v>65404</v>
      </c>
      <c r="G61" s="16">
        <v>103793</v>
      </c>
      <c r="H61" s="16"/>
      <c r="I61" s="16"/>
      <c r="J61" s="16"/>
      <c r="K61" s="16"/>
      <c r="L61" s="16"/>
      <c r="M61" s="12">
        <f>SUM(M62:M68)</f>
        <v>9856</v>
      </c>
      <c r="N61" s="12">
        <f>SUM(N62:N68)</f>
        <v>751</v>
      </c>
      <c r="O61" s="30">
        <f t="shared" si="1"/>
        <v>7.6</v>
      </c>
    </row>
    <row r="62" spans="1:15" s="14" customFormat="1" ht="22.5" hidden="1" customHeight="1" x14ac:dyDescent="0.2">
      <c r="A62" s="70" t="s">
        <v>56</v>
      </c>
      <c r="B62" s="70"/>
      <c r="C62" s="23">
        <v>29886</v>
      </c>
      <c r="D62" s="23"/>
      <c r="E62" s="23"/>
      <c r="F62" s="23">
        <v>59952</v>
      </c>
      <c r="G62" s="23">
        <v>91878</v>
      </c>
      <c r="H62" s="23"/>
      <c r="I62" s="23"/>
      <c r="J62" s="23"/>
      <c r="K62" s="23"/>
      <c r="L62" s="23"/>
      <c r="M62" s="27">
        <v>0</v>
      </c>
      <c r="N62" s="27">
        <v>0</v>
      </c>
      <c r="O62" s="28" t="e">
        <f t="shared" si="1"/>
        <v>#DIV/0!</v>
      </c>
    </row>
    <row r="63" spans="1:15" s="14" customFormat="1" ht="22.5" hidden="1" customHeight="1" x14ac:dyDescent="0.2">
      <c r="A63" s="74" t="s">
        <v>104</v>
      </c>
      <c r="B63" s="75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7">
        <v>0</v>
      </c>
      <c r="N63" s="27">
        <v>0</v>
      </c>
      <c r="O63" s="28" t="e">
        <f t="shared" si="1"/>
        <v>#DIV/0!</v>
      </c>
    </row>
    <row r="64" spans="1:15" s="14" customFormat="1" ht="23.25" hidden="1" customHeight="1" x14ac:dyDescent="0.2">
      <c r="A64" s="70" t="s">
        <v>57</v>
      </c>
      <c r="B64" s="70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7">
        <v>0</v>
      </c>
      <c r="N64" s="27">
        <v>0</v>
      </c>
      <c r="O64" s="28" t="e">
        <f t="shared" si="1"/>
        <v>#DIV/0!</v>
      </c>
    </row>
    <row r="65" spans="1:15" s="14" customFormat="1" ht="23.25" customHeight="1" x14ac:dyDescent="0.2">
      <c r="A65" s="74" t="s">
        <v>56</v>
      </c>
      <c r="B65" s="75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7">
        <v>2483</v>
      </c>
      <c r="N65" s="27">
        <v>0</v>
      </c>
      <c r="O65" s="28">
        <f t="shared" si="1"/>
        <v>0</v>
      </c>
    </row>
    <row r="66" spans="1:15" s="14" customFormat="1" ht="23.25" customHeight="1" x14ac:dyDescent="0.2">
      <c r="A66" s="74" t="s">
        <v>104</v>
      </c>
      <c r="B66" s="7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7">
        <v>256</v>
      </c>
      <c r="N66" s="27">
        <v>0</v>
      </c>
      <c r="O66" s="28">
        <f t="shared" si="1"/>
        <v>0</v>
      </c>
    </row>
    <row r="67" spans="1:15" s="14" customFormat="1" ht="23.25" customHeight="1" x14ac:dyDescent="0.2">
      <c r="A67" s="74" t="s">
        <v>57</v>
      </c>
      <c r="B67" s="75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7">
        <v>186</v>
      </c>
      <c r="N67" s="27">
        <v>0</v>
      </c>
      <c r="O67" s="28">
        <f t="shared" si="1"/>
        <v>0</v>
      </c>
    </row>
    <row r="68" spans="1:15" s="14" customFormat="1" ht="24" customHeight="1" x14ac:dyDescent="0.2">
      <c r="A68" s="70" t="s">
        <v>58</v>
      </c>
      <c r="B68" s="70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7">
        <v>6931</v>
      </c>
      <c r="N68" s="27">
        <v>751</v>
      </c>
      <c r="O68" s="28">
        <f t="shared" si="1"/>
        <v>10.8</v>
      </c>
    </row>
    <row r="69" spans="1:15" s="14" customFormat="1" ht="20.25" customHeight="1" x14ac:dyDescent="0.2">
      <c r="A69" s="64" t="s">
        <v>59</v>
      </c>
      <c r="B69" s="64"/>
      <c r="C69" s="16">
        <v>49470</v>
      </c>
      <c r="D69" s="16"/>
      <c r="E69" s="16"/>
      <c r="F69" s="16">
        <v>109266</v>
      </c>
      <c r="G69" s="16">
        <v>160857</v>
      </c>
      <c r="H69" s="16"/>
      <c r="I69" s="16"/>
      <c r="J69" s="16"/>
      <c r="K69" s="16"/>
      <c r="L69" s="16"/>
      <c r="M69" s="12">
        <f>SUM(M70:M74)</f>
        <v>555103</v>
      </c>
      <c r="N69" s="12">
        <f>SUM(N70:N74)</f>
        <v>117182</v>
      </c>
      <c r="O69" s="13">
        <f t="shared" si="1"/>
        <v>21.1</v>
      </c>
    </row>
    <row r="70" spans="1:15" s="14" customFormat="1" ht="24" customHeight="1" x14ac:dyDescent="0.2">
      <c r="A70" s="70" t="s">
        <v>60</v>
      </c>
      <c r="B70" s="70"/>
      <c r="C70" s="23"/>
      <c r="D70" s="23"/>
      <c r="E70" s="23"/>
      <c r="F70" s="23">
        <v>193</v>
      </c>
      <c r="G70" s="23">
        <v>289</v>
      </c>
      <c r="H70" s="23"/>
      <c r="I70" s="23"/>
      <c r="J70" s="23"/>
      <c r="K70" s="23"/>
      <c r="L70" s="23"/>
      <c r="M70" s="27">
        <v>838</v>
      </c>
      <c r="N70" s="27">
        <v>136</v>
      </c>
      <c r="O70" s="28">
        <f t="shared" si="1"/>
        <v>16.2</v>
      </c>
    </row>
    <row r="71" spans="1:15" s="14" customFormat="1" ht="22.5" customHeight="1" x14ac:dyDescent="0.2">
      <c r="A71" s="70" t="s">
        <v>61</v>
      </c>
      <c r="B71" s="70"/>
      <c r="C71" s="23">
        <v>8885</v>
      </c>
      <c r="D71" s="23"/>
      <c r="E71" s="23"/>
      <c r="F71" s="23">
        <v>19570</v>
      </c>
      <c r="G71" s="23">
        <v>28891</v>
      </c>
      <c r="H71" s="23"/>
      <c r="I71" s="23"/>
      <c r="J71" s="23"/>
      <c r="K71" s="23"/>
      <c r="L71" s="23"/>
      <c r="M71" s="27">
        <v>44916</v>
      </c>
      <c r="N71" s="27">
        <v>6646</v>
      </c>
      <c r="O71" s="28">
        <f t="shared" si="1"/>
        <v>14.8</v>
      </c>
    </row>
    <row r="72" spans="1:15" s="14" customFormat="1" ht="24" customHeight="1" x14ac:dyDescent="0.2">
      <c r="A72" s="70" t="s">
        <v>62</v>
      </c>
      <c r="B72" s="70"/>
      <c r="C72" s="23">
        <v>30681</v>
      </c>
      <c r="D72" s="23"/>
      <c r="E72" s="23"/>
      <c r="F72" s="23">
        <v>61374</v>
      </c>
      <c r="G72" s="23">
        <v>88781</v>
      </c>
      <c r="H72" s="23"/>
      <c r="I72" s="23"/>
      <c r="J72" s="23"/>
      <c r="K72" s="23"/>
      <c r="L72" s="23"/>
      <c r="M72" s="27">
        <v>451085</v>
      </c>
      <c r="N72" s="27">
        <v>104518</v>
      </c>
      <c r="O72" s="28">
        <f t="shared" si="1"/>
        <v>23.2</v>
      </c>
    </row>
    <row r="73" spans="1:15" s="14" customFormat="1" ht="22.5" customHeight="1" x14ac:dyDescent="0.2">
      <c r="A73" s="70" t="s">
        <v>63</v>
      </c>
      <c r="B73" s="70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7">
        <v>22306</v>
      </c>
      <c r="N73" s="27">
        <v>952</v>
      </c>
      <c r="O73" s="28">
        <f t="shared" si="1"/>
        <v>4.3</v>
      </c>
    </row>
    <row r="74" spans="1:15" s="14" customFormat="1" ht="26.25" customHeight="1" x14ac:dyDescent="0.2">
      <c r="A74" s="70" t="s">
        <v>64</v>
      </c>
      <c r="B74" s="70"/>
      <c r="C74" s="23">
        <v>3537</v>
      </c>
      <c r="D74" s="23"/>
      <c r="E74" s="23"/>
      <c r="F74" s="23">
        <v>17437</v>
      </c>
      <c r="G74" s="23">
        <v>27879</v>
      </c>
      <c r="H74" s="23"/>
      <c r="I74" s="23"/>
      <c r="J74" s="23"/>
      <c r="K74" s="23"/>
      <c r="L74" s="23"/>
      <c r="M74" s="27">
        <v>35958</v>
      </c>
      <c r="N74" s="27">
        <v>4930</v>
      </c>
      <c r="O74" s="28">
        <f t="shared" si="1"/>
        <v>13.7</v>
      </c>
    </row>
    <row r="75" spans="1:15" s="14" customFormat="1" ht="24.75" customHeight="1" x14ac:dyDescent="0.2">
      <c r="A75" s="89" t="s">
        <v>65</v>
      </c>
      <c r="B75" s="90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31">
        <f>SUM(M76:M78)</f>
        <v>20686</v>
      </c>
      <c r="N75" s="31">
        <f>SUM(N76:N78)</f>
        <v>2659</v>
      </c>
      <c r="O75" s="30">
        <f t="shared" si="1"/>
        <v>12.9</v>
      </c>
    </row>
    <row r="76" spans="1:15" s="14" customFormat="1" ht="24" customHeight="1" x14ac:dyDescent="0.2">
      <c r="A76" s="72" t="s">
        <v>66</v>
      </c>
      <c r="B76" s="82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7">
        <v>13814</v>
      </c>
      <c r="N76" s="27">
        <v>1914</v>
      </c>
      <c r="O76" s="28">
        <f t="shared" si="1"/>
        <v>13.9</v>
      </c>
    </row>
    <row r="77" spans="1:15" s="14" customFormat="1" ht="24" hidden="1" customHeight="1" x14ac:dyDescent="0.2">
      <c r="A77" s="72" t="s">
        <v>107</v>
      </c>
      <c r="B77" s="7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7"/>
      <c r="N77" s="27">
        <v>0</v>
      </c>
      <c r="O77" s="28" t="e">
        <f t="shared" si="1"/>
        <v>#DIV/0!</v>
      </c>
    </row>
    <row r="78" spans="1:15" s="14" customFormat="1" ht="36" customHeight="1" x14ac:dyDescent="0.2">
      <c r="A78" s="72" t="s">
        <v>67</v>
      </c>
      <c r="B78" s="82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7">
        <v>6872</v>
      </c>
      <c r="N78" s="27">
        <v>745</v>
      </c>
      <c r="O78" s="28">
        <f t="shared" si="1"/>
        <v>10.8</v>
      </c>
    </row>
    <row r="79" spans="1:15" s="14" customFormat="1" ht="28.5" customHeight="1" x14ac:dyDescent="0.2">
      <c r="A79" s="89" t="s">
        <v>105</v>
      </c>
      <c r="B79" s="90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31">
        <f>M80</f>
        <v>1299</v>
      </c>
      <c r="N79" s="31">
        <f>N80</f>
        <v>135</v>
      </c>
      <c r="O79" s="28">
        <f t="shared" si="1"/>
        <v>10.4</v>
      </c>
    </row>
    <row r="80" spans="1:15" s="14" customFormat="1" ht="24.75" customHeight="1" x14ac:dyDescent="0.2">
      <c r="A80" s="72" t="s">
        <v>106</v>
      </c>
      <c r="B80" s="8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7">
        <v>1299</v>
      </c>
      <c r="N80" s="27">
        <v>135</v>
      </c>
      <c r="O80" s="28">
        <f t="shared" si="1"/>
        <v>10.4</v>
      </c>
    </row>
    <row r="81" spans="1:16" s="14" customFormat="1" ht="33" hidden="1" customHeight="1" x14ac:dyDescent="0.2">
      <c r="A81" s="89" t="s">
        <v>68</v>
      </c>
      <c r="B81" s="91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31">
        <f>SUM(M82)</f>
        <v>0</v>
      </c>
      <c r="N81" s="31">
        <f>SUM(N82)</f>
        <v>0</v>
      </c>
      <c r="O81" s="30" t="e">
        <f t="shared" si="1"/>
        <v>#DIV/0!</v>
      </c>
    </row>
    <row r="82" spans="1:16" s="14" customFormat="1" ht="37.5" hidden="1" customHeight="1" x14ac:dyDescent="0.2">
      <c r="A82" s="72" t="s">
        <v>69</v>
      </c>
      <c r="B82" s="8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7">
        <v>0</v>
      </c>
      <c r="N82" s="27">
        <v>0</v>
      </c>
      <c r="O82" s="28" t="e">
        <f t="shared" si="1"/>
        <v>#DIV/0!</v>
      </c>
    </row>
    <row r="83" spans="1:16" s="14" customFormat="1" ht="19.5" customHeight="1" x14ac:dyDescent="0.2">
      <c r="A83" s="64" t="s">
        <v>70</v>
      </c>
      <c r="B83" s="64"/>
      <c r="C83" s="16">
        <v>299813</v>
      </c>
      <c r="D83" s="23"/>
      <c r="E83" s="23"/>
      <c r="F83" s="16">
        <v>564725</v>
      </c>
      <c r="G83" s="16">
        <v>790722</v>
      </c>
      <c r="H83" s="16"/>
      <c r="I83" s="16"/>
      <c r="J83" s="16"/>
      <c r="K83" s="16"/>
      <c r="L83" s="16"/>
      <c r="M83" s="32">
        <f>M28+M37+M40+M45+M53+M58+M61+M69+M75+M81+M50+M79</f>
        <v>1870730</v>
      </c>
      <c r="N83" s="32">
        <f>N28+N37+N40+N45+N53+N58+N61+N69+N75+N81+N50+N79</f>
        <v>256595</v>
      </c>
      <c r="O83" s="13">
        <f t="shared" si="1"/>
        <v>13.7</v>
      </c>
    </row>
    <row r="84" spans="1:16" s="14" customFormat="1" ht="20.25" customHeight="1" x14ac:dyDescent="0.25">
      <c r="A84" s="93" t="s">
        <v>71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5"/>
    </row>
    <row r="85" spans="1:16" s="14" customFormat="1" ht="21.75" customHeight="1" x14ac:dyDescent="0.2">
      <c r="A85" s="99" t="s">
        <v>72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1"/>
    </row>
    <row r="86" spans="1:16" s="14" customFormat="1" ht="34.5" hidden="1" customHeight="1" x14ac:dyDescent="0.2">
      <c r="A86" s="64" t="s">
        <v>73</v>
      </c>
      <c r="B86" s="64"/>
      <c r="C86" s="33"/>
      <c r="D86" s="23"/>
      <c r="E86" s="23"/>
      <c r="F86" s="23"/>
      <c r="G86" s="23"/>
      <c r="H86" s="23"/>
      <c r="I86" s="23"/>
      <c r="J86" s="23"/>
      <c r="K86" s="23"/>
      <c r="L86" s="23"/>
      <c r="M86" s="12">
        <f>M87+M88</f>
        <v>0</v>
      </c>
      <c r="N86" s="12">
        <f>N87+N88</f>
        <v>0</v>
      </c>
      <c r="O86" s="13" t="s">
        <v>22</v>
      </c>
      <c r="P86" s="61"/>
    </row>
    <row r="87" spans="1:16" s="14" customFormat="1" ht="51" hidden="1" customHeight="1" x14ac:dyDescent="0.2">
      <c r="A87" s="70" t="s">
        <v>74</v>
      </c>
      <c r="B87" s="70"/>
      <c r="C87" s="33"/>
      <c r="D87" s="23"/>
      <c r="E87" s="23"/>
      <c r="F87" s="23"/>
      <c r="G87" s="23"/>
      <c r="H87" s="23"/>
      <c r="I87" s="23"/>
      <c r="J87" s="23"/>
      <c r="K87" s="23"/>
      <c r="L87" s="23"/>
      <c r="M87" s="27">
        <v>0</v>
      </c>
      <c r="N87" s="27">
        <v>0</v>
      </c>
      <c r="O87" s="28"/>
    </row>
    <row r="88" spans="1:16" s="14" customFormat="1" ht="47.25" hidden="1" customHeight="1" x14ac:dyDescent="0.2">
      <c r="A88" s="70" t="s">
        <v>75</v>
      </c>
      <c r="B88" s="70"/>
      <c r="C88" s="33"/>
      <c r="D88" s="23"/>
      <c r="E88" s="23"/>
      <c r="F88" s="23"/>
      <c r="G88" s="23"/>
      <c r="H88" s="23"/>
      <c r="I88" s="23"/>
      <c r="J88" s="23"/>
      <c r="K88" s="23"/>
      <c r="L88" s="23"/>
      <c r="M88" s="27">
        <v>0</v>
      </c>
      <c r="N88" s="27">
        <v>0</v>
      </c>
      <c r="O88" s="28"/>
    </row>
    <row r="89" spans="1:16" s="14" customFormat="1" ht="38.25" hidden="1" customHeight="1" x14ac:dyDescent="0.2">
      <c r="A89" s="64" t="s">
        <v>76</v>
      </c>
      <c r="B89" s="64"/>
      <c r="C89" s="33"/>
      <c r="D89" s="23"/>
      <c r="E89" s="23"/>
      <c r="F89" s="23"/>
      <c r="G89" s="23"/>
      <c r="H89" s="23"/>
      <c r="I89" s="23"/>
      <c r="J89" s="23"/>
      <c r="K89" s="23"/>
      <c r="L89" s="23"/>
      <c r="M89" s="12">
        <f>M90+M91</f>
        <v>0</v>
      </c>
      <c r="N89" s="12">
        <f>N90+N91</f>
        <v>0</v>
      </c>
      <c r="O89" s="13" t="s">
        <v>22</v>
      </c>
    </row>
    <row r="90" spans="1:16" s="14" customFormat="1" ht="50.25" hidden="1" customHeight="1" x14ac:dyDescent="0.2">
      <c r="A90" s="70" t="s">
        <v>77</v>
      </c>
      <c r="B90" s="70"/>
      <c r="C90" s="33"/>
      <c r="D90" s="23"/>
      <c r="E90" s="23"/>
      <c r="F90" s="23"/>
      <c r="G90" s="23"/>
      <c r="H90" s="23"/>
      <c r="I90" s="23"/>
      <c r="J90" s="23"/>
      <c r="K90" s="23"/>
      <c r="L90" s="23"/>
      <c r="M90" s="27">
        <v>0</v>
      </c>
      <c r="N90" s="27">
        <v>0</v>
      </c>
      <c r="O90" s="28"/>
    </row>
    <row r="91" spans="1:16" s="14" customFormat="1" ht="57" hidden="1" customHeight="1" x14ac:dyDescent="0.2">
      <c r="A91" s="70" t="s">
        <v>78</v>
      </c>
      <c r="B91" s="70"/>
      <c r="C91" s="33"/>
      <c r="D91" s="23"/>
      <c r="E91" s="23"/>
      <c r="F91" s="23"/>
      <c r="G91" s="23"/>
      <c r="H91" s="23"/>
      <c r="I91" s="23"/>
      <c r="J91" s="23"/>
      <c r="K91" s="23"/>
      <c r="L91" s="23"/>
      <c r="M91" s="27">
        <v>0</v>
      </c>
      <c r="N91" s="27">
        <v>0</v>
      </c>
      <c r="O91" s="28"/>
    </row>
    <row r="92" spans="1:16" s="14" customFormat="1" ht="36" customHeight="1" x14ac:dyDescent="0.2">
      <c r="A92" s="64" t="s">
        <v>79</v>
      </c>
      <c r="B92" s="64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2">
        <f>M93+M95</f>
        <v>40084</v>
      </c>
      <c r="N92" s="12">
        <f>N93+N95</f>
        <v>-15201</v>
      </c>
      <c r="O92" s="13" t="s">
        <v>22</v>
      </c>
    </row>
    <row r="93" spans="1:16" s="14" customFormat="1" ht="24" customHeight="1" x14ac:dyDescent="0.2">
      <c r="A93" s="92" t="s">
        <v>80</v>
      </c>
      <c r="B93" s="92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5">
        <v>-1830646</v>
      </c>
      <c r="N93" s="27">
        <v>-293674</v>
      </c>
      <c r="O93" s="28" t="s">
        <v>22</v>
      </c>
    </row>
    <row r="94" spans="1:16" s="14" customFormat="1" ht="32.25" customHeight="1" x14ac:dyDescent="0.2">
      <c r="A94" s="70" t="s">
        <v>81</v>
      </c>
      <c r="B94" s="70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5">
        <v>-1830646</v>
      </c>
      <c r="N94" s="27">
        <v>-293674</v>
      </c>
      <c r="O94" s="28" t="s">
        <v>22</v>
      </c>
    </row>
    <row r="95" spans="1:16" s="14" customFormat="1" ht="24" customHeight="1" x14ac:dyDescent="0.2">
      <c r="A95" s="92" t="s">
        <v>82</v>
      </c>
      <c r="B95" s="92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5">
        <v>1870730</v>
      </c>
      <c r="N95" s="27">
        <v>278473</v>
      </c>
      <c r="O95" s="28" t="s">
        <v>22</v>
      </c>
    </row>
    <row r="96" spans="1:16" s="14" customFormat="1" ht="32.25" customHeight="1" x14ac:dyDescent="0.2">
      <c r="A96" s="70" t="s">
        <v>83</v>
      </c>
      <c r="B96" s="70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5">
        <v>1870730</v>
      </c>
      <c r="N96" s="27">
        <v>278473</v>
      </c>
      <c r="O96" s="28" t="s">
        <v>22</v>
      </c>
    </row>
    <row r="97" spans="1:15" s="14" customFormat="1" ht="17.25" customHeight="1" x14ac:dyDescent="0.2">
      <c r="A97" s="64" t="s">
        <v>84</v>
      </c>
      <c r="B97" s="64"/>
      <c r="C97" s="36"/>
      <c r="D97" s="36"/>
      <c r="E97" s="36"/>
      <c r="F97" s="36"/>
      <c r="G97" s="36"/>
      <c r="H97" s="34"/>
      <c r="I97" s="34"/>
      <c r="J97" s="34"/>
      <c r="K97" s="37"/>
      <c r="L97" s="38"/>
      <c r="M97" s="27"/>
      <c r="N97" s="27"/>
      <c r="O97" s="28"/>
    </row>
    <row r="98" spans="1:15" s="14" customFormat="1" ht="23.25" customHeight="1" x14ac:dyDescent="0.2">
      <c r="A98" s="70" t="s">
        <v>85</v>
      </c>
      <c r="B98" s="70"/>
      <c r="C98" s="36"/>
      <c r="D98" s="36"/>
      <c r="E98" s="36"/>
      <c r="F98" s="36"/>
      <c r="G98" s="36"/>
      <c r="H98" s="34"/>
      <c r="I98" s="34"/>
      <c r="J98" s="34"/>
      <c r="K98" s="37"/>
      <c r="L98" s="38"/>
      <c r="M98" s="35">
        <v>173482</v>
      </c>
      <c r="N98" s="27">
        <v>23044</v>
      </c>
      <c r="O98" s="28">
        <f t="shared" ref="O98:O103" si="2">ROUND(N98/M98*100,1)</f>
        <v>13.3</v>
      </c>
    </row>
    <row r="99" spans="1:15" s="14" customFormat="1" ht="22.5" customHeight="1" x14ac:dyDescent="0.2">
      <c r="A99" s="70" t="s">
        <v>86</v>
      </c>
      <c r="B99" s="70"/>
      <c r="C99" s="36"/>
      <c r="D99" s="36"/>
      <c r="E99" s="36"/>
      <c r="F99" s="36"/>
      <c r="G99" s="36"/>
      <c r="H99" s="34"/>
      <c r="I99" s="34"/>
      <c r="J99" s="34"/>
      <c r="K99" s="37"/>
      <c r="L99" s="38"/>
      <c r="M99" s="35">
        <v>412</v>
      </c>
      <c r="N99" s="27">
        <v>24</v>
      </c>
      <c r="O99" s="28">
        <f t="shared" si="2"/>
        <v>5.8</v>
      </c>
    </row>
    <row r="100" spans="1:15" s="14" customFormat="1" ht="20.25" customHeight="1" x14ac:dyDescent="0.2">
      <c r="A100" s="70" t="s">
        <v>87</v>
      </c>
      <c r="B100" s="70"/>
      <c r="C100" s="36"/>
      <c r="D100" s="36"/>
      <c r="E100" s="36"/>
      <c r="F100" s="36"/>
      <c r="G100" s="36"/>
      <c r="H100" s="34"/>
      <c r="I100" s="34"/>
      <c r="J100" s="34"/>
      <c r="K100" s="37"/>
      <c r="L100" s="38"/>
      <c r="M100" s="35">
        <v>52530</v>
      </c>
      <c r="N100" s="27">
        <v>7560</v>
      </c>
      <c r="O100" s="28">
        <f t="shared" si="2"/>
        <v>14.4</v>
      </c>
    </row>
    <row r="101" spans="1:15" s="14" customFormat="1" ht="20.25" customHeight="1" x14ac:dyDescent="0.2">
      <c r="A101" s="70" t="s">
        <v>88</v>
      </c>
      <c r="B101" s="70"/>
      <c r="C101" s="36"/>
      <c r="D101" s="36"/>
      <c r="E101" s="36"/>
      <c r="F101" s="36"/>
      <c r="G101" s="36"/>
      <c r="H101" s="34"/>
      <c r="I101" s="34"/>
      <c r="J101" s="34"/>
      <c r="K101" s="37"/>
      <c r="L101" s="38"/>
      <c r="M101" s="35">
        <v>14873</v>
      </c>
      <c r="N101" s="27">
        <v>4231</v>
      </c>
      <c r="O101" s="28">
        <f t="shared" si="2"/>
        <v>28.4</v>
      </c>
    </row>
    <row r="102" spans="1:15" s="14" customFormat="1" ht="22.5" customHeight="1" x14ac:dyDescent="0.2">
      <c r="A102" s="70" t="s">
        <v>89</v>
      </c>
      <c r="B102" s="70"/>
      <c r="C102" s="36"/>
      <c r="D102" s="36"/>
      <c r="E102" s="36"/>
      <c r="F102" s="36"/>
      <c r="G102" s="36"/>
      <c r="H102" s="34"/>
      <c r="I102" s="34"/>
      <c r="J102" s="34"/>
      <c r="K102" s="37"/>
      <c r="L102" s="38"/>
      <c r="M102" s="35">
        <v>70099</v>
      </c>
      <c r="N102" s="27">
        <v>25</v>
      </c>
      <c r="O102" s="28">
        <f t="shared" si="2"/>
        <v>0</v>
      </c>
    </row>
    <row r="103" spans="1:15" s="14" customFormat="1" ht="24" customHeight="1" x14ac:dyDescent="0.2">
      <c r="A103" s="96" t="s">
        <v>90</v>
      </c>
      <c r="B103" s="97"/>
      <c r="C103" s="36"/>
      <c r="D103" s="36"/>
      <c r="E103" s="36"/>
      <c r="F103" s="36"/>
      <c r="G103" s="36"/>
      <c r="H103" s="34"/>
      <c r="I103" s="34"/>
      <c r="J103" s="34"/>
      <c r="K103" s="37"/>
      <c r="L103" s="38"/>
      <c r="M103" s="35">
        <v>16711</v>
      </c>
      <c r="N103" s="27">
        <v>1966</v>
      </c>
      <c r="O103" s="28">
        <f t="shared" si="2"/>
        <v>11.8</v>
      </c>
    </row>
    <row r="104" spans="1:15" s="14" customFormat="1" ht="21.75" customHeight="1" x14ac:dyDescent="0.2">
      <c r="A104" s="39"/>
      <c r="B104" s="40"/>
      <c r="C104" s="41"/>
      <c r="D104" s="41"/>
      <c r="E104" s="41"/>
      <c r="F104" s="41"/>
      <c r="G104" s="41"/>
      <c r="H104" s="42"/>
      <c r="I104" s="42"/>
      <c r="J104" s="42"/>
      <c r="K104" s="43"/>
      <c r="L104" s="44"/>
      <c r="M104" s="39"/>
      <c r="N104" s="45"/>
      <c r="O104" s="44"/>
    </row>
    <row r="105" spans="1:15" s="14" customFormat="1" ht="0.75" hidden="1" customHeight="1" x14ac:dyDescent="0.2">
      <c r="A105" s="46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4"/>
    </row>
    <row r="106" spans="1:15" s="14" customFormat="1" ht="16.5" hidden="1" customHeight="1" x14ac:dyDescent="0.2">
      <c r="A106" s="98" t="s">
        <v>108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</row>
    <row r="107" spans="1:15" s="14" customFormat="1" ht="8.25" hidden="1" customHeight="1" x14ac:dyDescent="0.2">
      <c r="A107" s="47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1:15" s="14" customFormat="1" ht="20.25" hidden="1" customHeight="1" x14ac:dyDescent="0.2">
      <c r="A108" s="48" t="s">
        <v>91</v>
      </c>
      <c r="B108" s="86" t="s">
        <v>92</v>
      </c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49" t="s">
        <v>93</v>
      </c>
    </row>
    <row r="109" spans="1:15" s="14" customFormat="1" ht="15.75" hidden="1" customHeight="1" x14ac:dyDescent="0.2">
      <c r="A109" s="49">
        <v>1</v>
      </c>
      <c r="B109" s="86">
        <v>2</v>
      </c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49">
        <v>3</v>
      </c>
    </row>
    <row r="110" spans="1:15" s="14" customFormat="1" ht="34.5" hidden="1" customHeight="1" x14ac:dyDescent="0.2">
      <c r="A110" s="49">
        <v>1</v>
      </c>
      <c r="B110" s="69" t="s">
        <v>94</v>
      </c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2">
        <v>173</v>
      </c>
    </row>
    <row r="111" spans="1:15" s="14" customFormat="1" ht="36.75" hidden="1" customHeight="1" x14ac:dyDescent="0.2">
      <c r="A111" s="49">
        <v>2</v>
      </c>
      <c r="B111" s="69" t="s">
        <v>95</v>
      </c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2">
        <v>15996</v>
      </c>
    </row>
    <row r="112" spans="1:15" s="14" customFormat="1" ht="18.75" hidden="1" customHeight="1" x14ac:dyDescent="0.2">
      <c r="A112" s="49">
        <v>3</v>
      </c>
      <c r="B112" s="69" t="s">
        <v>96</v>
      </c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2">
        <v>5244</v>
      </c>
    </row>
    <row r="113" spans="1:15" s="14" customFormat="1" ht="12" hidden="1" customHeight="1" x14ac:dyDescent="0.2">
      <c r="A113" s="57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9"/>
      <c r="O113" s="60"/>
    </row>
    <row r="114" spans="1:15" s="14" customFormat="1" ht="21.75" customHeight="1" x14ac:dyDescent="0.2">
      <c r="A114" s="57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7"/>
    </row>
    <row r="115" spans="1:15" ht="19.5" hidden="1" customHeight="1" x14ac:dyDescent="0.25">
      <c r="A115" s="87" t="s">
        <v>109</v>
      </c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8" t="s">
        <v>110</v>
      </c>
      <c r="O115" s="88"/>
    </row>
    <row r="116" spans="1:15" ht="20.25" hidden="1" customHeight="1" x14ac:dyDescent="0.25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4"/>
      <c r="O116" s="85"/>
    </row>
    <row r="117" spans="1:15" ht="15" hidden="1" x14ac:dyDescent="0.2">
      <c r="A117" s="1"/>
      <c r="B117" s="8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9"/>
      <c r="O117" s="10"/>
    </row>
    <row r="118" spans="1:15" ht="1.5" customHeight="1" x14ac:dyDescent="0.2"/>
    <row r="119" spans="1:15" ht="15.75" x14ac:dyDescent="0.25">
      <c r="A119" s="56" t="s">
        <v>113</v>
      </c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 t="s">
        <v>114</v>
      </c>
    </row>
  </sheetData>
  <mergeCells count="108">
    <mergeCell ref="A74:B74"/>
    <mergeCell ref="A85:O85"/>
    <mergeCell ref="A106:O106"/>
    <mergeCell ref="A102:B102"/>
    <mergeCell ref="A97:B97"/>
    <mergeCell ref="A87:B87"/>
    <mergeCell ref="A99:B99"/>
    <mergeCell ref="A96:B96"/>
    <mergeCell ref="A91:B91"/>
    <mergeCell ref="A100:B100"/>
    <mergeCell ref="A88:B88"/>
    <mergeCell ref="A95:B95"/>
    <mergeCell ref="A92:B92"/>
    <mergeCell ref="A89:B89"/>
    <mergeCell ref="A86:B86"/>
    <mergeCell ref="A93:B93"/>
    <mergeCell ref="A68:B68"/>
    <mergeCell ref="B109:N109"/>
    <mergeCell ref="A77:B77"/>
    <mergeCell ref="A84:O84"/>
    <mergeCell ref="A66:B66"/>
    <mergeCell ref="A103:B103"/>
    <mergeCell ref="A98:B98"/>
    <mergeCell ref="A101:B101"/>
    <mergeCell ref="A94:B94"/>
    <mergeCell ref="A90:B90"/>
    <mergeCell ref="A78:B78"/>
    <mergeCell ref="A59:B59"/>
    <mergeCell ref="A61:B61"/>
    <mergeCell ref="A75:B75"/>
    <mergeCell ref="A64:B64"/>
    <mergeCell ref="A60:B60"/>
    <mergeCell ref="A65:B65"/>
    <mergeCell ref="A63:B63"/>
    <mergeCell ref="A81:B81"/>
    <mergeCell ref="N116:O116"/>
    <mergeCell ref="B108:N108"/>
    <mergeCell ref="A116:M116"/>
    <mergeCell ref="A115:M115"/>
    <mergeCell ref="N115:O115"/>
    <mergeCell ref="B111:N111"/>
    <mergeCell ref="B112:N112"/>
    <mergeCell ref="B110:N110"/>
    <mergeCell ref="A49:B49"/>
    <mergeCell ref="A67:B67"/>
    <mergeCell ref="A69:B69"/>
    <mergeCell ref="A72:B72"/>
    <mergeCell ref="A55:B55"/>
    <mergeCell ref="A56:B56"/>
    <mergeCell ref="A54:B54"/>
    <mergeCell ref="A58:B58"/>
    <mergeCell ref="A71:B71"/>
    <mergeCell ref="A83:B83"/>
    <mergeCell ref="A76:B76"/>
    <mergeCell ref="A70:B70"/>
    <mergeCell ref="A62:B62"/>
    <mergeCell ref="A53:B53"/>
    <mergeCell ref="A50:B50"/>
    <mergeCell ref="A82:B82"/>
    <mergeCell ref="A80:B80"/>
    <mergeCell ref="A79:B79"/>
    <mergeCell ref="A73:B73"/>
    <mergeCell ref="A30:B30"/>
    <mergeCell ref="A31:B31"/>
    <mergeCell ref="A32:B32"/>
    <mergeCell ref="A52:B52"/>
    <mergeCell ref="A40:B40"/>
    <mergeCell ref="A34:B34"/>
    <mergeCell ref="A36:B36"/>
    <mergeCell ref="A45:B45"/>
    <mergeCell ref="A46:B46"/>
    <mergeCell ref="A42:B42"/>
    <mergeCell ref="A57:B57"/>
    <mergeCell ref="A51:B51"/>
    <mergeCell ref="A43:B43"/>
    <mergeCell ref="A44:B44"/>
    <mergeCell ref="A41:B41"/>
    <mergeCell ref="A33:B33"/>
    <mergeCell ref="A35:B35"/>
    <mergeCell ref="A37:B37"/>
    <mergeCell ref="A47:B47"/>
    <mergeCell ref="A48:B48"/>
    <mergeCell ref="A9:B9"/>
    <mergeCell ref="A10:B10"/>
    <mergeCell ref="A11:B11"/>
    <mergeCell ref="A12:B12"/>
    <mergeCell ref="A39:B39"/>
    <mergeCell ref="A38:B38"/>
    <mergeCell ref="A28:B28"/>
    <mergeCell ref="A21:B21"/>
    <mergeCell ref="A24:B24"/>
    <mergeCell ref="A26:B26"/>
    <mergeCell ref="A16:B16"/>
    <mergeCell ref="A29:B29"/>
    <mergeCell ref="A23:B23"/>
    <mergeCell ref="A27:O27"/>
    <mergeCell ref="A20:B20"/>
    <mergeCell ref="A25:B25"/>
    <mergeCell ref="A18:B18"/>
    <mergeCell ref="A19:B19"/>
    <mergeCell ref="A17:B17"/>
    <mergeCell ref="A22:B22"/>
    <mergeCell ref="A7:O7"/>
    <mergeCell ref="A8:B8"/>
    <mergeCell ref="B1:O1"/>
    <mergeCell ref="B2:O2"/>
    <mergeCell ref="A5:B5"/>
    <mergeCell ref="A6:B6"/>
  </mergeCells>
  <phoneticPr fontId="0" type="noConversion"/>
  <pageMargins left="0.74803149606299213" right="0.47" top="0.49" bottom="0.63" header="0.51181102362204722" footer="0.51181102362204722"/>
  <pageSetup paperSize="9" scale="76" fitToHeight="1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2013-03-15T06:57:45Z</cp:lastPrinted>
  <dcterms:created xsi:type="dcterms:W3CDTF">1996-10-08T23:32:33Z</dcterms:created>
  <dcterms:modified xsi:type="dcterms:W3CDTF">2014-01-28T01:45:58Z</dcterms:modified>
</cp:coreProperties>
</file>