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20\share\OneDrive\НаСайт\OpenBudget\ТекущееИсполнениеБюджета\2015\"/>
    </mc:Choice>
  </mc:AlternateContent>
  <bookViews>
    <workbookView xWindow="120" yWindow="120" windowWidth="9720" windowHeight="7320"/>
  </bookViews>
  <sheets>
    <sheet name="исполнение " sheetId="8" r:id="rId1"/>
    <sheet name="МП" sheetId="4" state="hidden" r:id="rId2"/>
    <sheet name="Резервный фонд" sheetId="5" state="hidden" r:id="rId3"/>
  </sheets>
  <definedNames>
    <definedName name="_xlnm.Print_Area" localSheetId="0">'исполнение '!$A$1:$O$93</definedName>
  </definedNames>
  <calcPr calcId="152511"/>
</workbook>
</file>

<file path=xl/calcChain.xml><?xml version="1.0" encoding="utf-8"?>
<calcChain xmlns="http://schemas.openxmlformats.org/spreadsheetml/2006/main">
  <c r="O20" i="8" l="1"/>
  <c r="O19" i="8"/>
  <c r="N34" i="8" l="1"/>
  <c r="M24" i="8" l="1"/>
  <c r="N8" i="8"/>
  <c r="N22" i="8" s="1"/>
  <c r="M8" i="8"/>
  <c r="N61" i="8" l="1"/>
  <c r="N66" i="8"/>
  <c r="M66" i="8"/>
  <c r="O29" i="8"/>
  <c r="O30" i="8"/>
  <c r="O9" i="8" l="1"/>
  <c r="O10" i="8"/>
  <c r="O11" i="8"/>
  <c r="O12" i="8"/>
  <c r="O13" i="8"/>
  <c r="O15" i="8"/>
  <c r="O16" i="8"/>
  <c r="O17" i="8"/>
  <c r="O18" i="8"/>
  <c r="O91" i="8"/>
  <c r="O90" i="8"/>
  <c r="O89" i="8"/>
  <c r="O88" i="8"/>
  <c r="O87" i="8"/>
  <c r="O86" i="8"/>
  <c r="M80" i="8"/>
  <c r="O65" i="8"/>
  <c r="N64" i="8"/>
  <c r="M64" i="8"/>
  <c r="O63" i="8"/>
  <c r="O62" i="8"/>
  <c r="M61" i="8"/>
  <c r="O60" i="8"/>
  <c r="O59" i="8"/>
  <c r="O58" i="8"/>
  <c r="O57" i="8"/>
  <c r="O56" i="8"/>
  <c r="N55" i="8"/>
  <c r="M55" i="8"/>
  <c r="O54" i="8"/>
  <c r="N53" i="8"/>
  <c r="M53" i="8"/>
  <c r="O52" i="8"/>
  <c r="O51" i="8"/>
  <c r="N50" i="8"/>
  <c r="M50" i="8"/>
  <c r="O49" i="8"/>
  <c r="O48" i="8"/>
  <c r="O47" i="8"/>
  <c r="O46" i="8"/>
  <c r="N45" i="8"/>
  <c r="M45" i="8"/>
  <c r="N43" i="8"/>
  <c r="M43" i="8"/>
  <c r="O42" i="8"/>
  <c r="O41" i="8"/>
  <c r="O40" i="8"/>
  <c r="O39" i="8"/>
  <c r="N38" i="8"/>
  <c r="M38" i="8"/>
  <c r="O37" i="8"/>
  <c r="O36" i="8"/>
  <c r="O35" i="8"/>
  <c r="M34" i="8"/>
  <c r="O33" i="8"/>
  <c r="N32" i="8"/>
  <c r="M32" i="8"/>
  <c r="O31" i="8"/>
  <c r="O28" i="8"/>
  <c r="O27" i="8"/>
  <c r="O26" i="8"/>
  <c r="O25" i="8"/>
  <c r="N24" i="8"/>
  <c r="O21" i="8"/>
  <c r="M22" i="8"/>
  <c r="M68" i="8" l="1"/>
  <c r="N68" i="8"/>
  <c r="O53" i="8"/>
  <c r="O64" i="8"/>
  <c r="O61" i="8"/>
  <c r="O55" i="8"/>
  <c r="O50" i="8"/>
  <c r="O45" i="8"/>
  <c r="O38" i="8"/>
  <c r="O34" i="8"/>
  <c r="O32" i="8"/>
  <c r="O24" i="8"/>
  <c r="O22" i="8"/>
  <c r="O8" i="8"/>
  <c r="O68" i="8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D20" i="4" l="1"/>
</calcChain>
</file>

<file path=xl/sharedStrings.xml><?xml version="1.0" encoding="utf-8"?>
<sst xmlns="http://schemas.openxmlformats.org/spreadsheetml/2006/main" count="142" uniqueCount="123">
  <si>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</si>
  <si>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</si>
  <si>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</si>
  <si>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</si>
  <si>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</si>
  <si>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</si>
  <si>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</si>
  <si>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</si>
  <si>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</si>
  <si>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</si>
  <si>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</si>
  <si>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</si>
  <si>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</si>
  <si>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</si>
  <si>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</si>
  <si>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</si>
  <si>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</si>
  <si>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</si>
  <si>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</si>
  <si>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</si>
  <si>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</si>
  <si>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</si>
  <si>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</si>
  <si>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</si>
  <si>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</si>
  <si>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</si>
  <si>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</si>
  <si>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</si>
  <si>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</si>
  <si>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</si>
  <si>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</si>
  <si>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</si>
  <si>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</si>
  <si>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</si>
  <si>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</si>
  <si>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</si>
  <si>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</si>
  <si>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</si>
  <si>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</si>
  <si>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</si>
  <si>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</si>
  <si>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</si>
  <si>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</si>
  <si>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</si>
  <si>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</si>
  <si>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</si>
  <si>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</si>
  <si>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</si>
  <si>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</si>
  <si>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</si>
  <si>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</si>
  <si>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</si>
  <si>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</si>
  <si>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</si>
  <si>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</si>
  <si>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</si>
  <si>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</si>
  <si>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</si>
  <si>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</si>
  <si>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</si>
  <si>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</si>
  <si>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</si>
  <si>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</si>
  <si>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</si>
  <si>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</si>
  <si>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</si>
  <si>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</si>
  <si>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</si>
  <si>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</si>
  <si>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</si>
  <si>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</si>
  <si>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</si>
  <si>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</si>
  <si>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</si>
  <si>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</si>
  <si>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</si>
  <si>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</si>
  <si>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</si>
  <si>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</si>
  <si>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</si>
  <si>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</si>
  <si>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</si>
  <si>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</si>
  <si>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</si>
  <si>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</si>
  <si>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</si>
  <si>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</si>
  <si>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</si>
  <si>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</si>
  <si>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</si>
  <si>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</si>
  <si>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</si>
  <si>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</si>
  <si>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</si>
  <si>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</si>
  <si>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</si>
  <si>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</si>
  <si>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</si>
  <si>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</si>
  <si>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</si>
  <si>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</si>
  <si>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</si>
  <si>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</si>
  <si>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</si>
  <si>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</si>
  <si>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</si>
  <si>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</si>
  <si>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</si>
  <si>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</si>
  <si>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</si>
  <si>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</si>
  <si>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</si>
  <si>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</si>
  <si>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</si>
  <si>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</si>
  <si>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</si>
  <si>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</si>
  <si>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</si>
  <si>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</si>
  <si>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</si>
  <si>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</si>
  <si>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за 2015 год  по состоянию на 01 мая 2015 года</t>
  </si>
  <si>
    <t>Годовой план с учетом изменений на  01 мая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</si>
</sst>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6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view="pageBreakPreview" topLeftCell="A79" zoomScaleNormal="100" zoomScaleSheetLayoutView="100" workbookViewId="0">
      <selection activeCell="N93" sqref="N93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8.2851562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0.25" x14ac:dyDescent="0.2">
      <c r="A2" s="27"/>
      <c r="B2" s="85" t="s">
        <v>121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86" t="s">
        <v>2</v>
      </c>
      <c r="B5" s="86"/>
      <c r="C5" s="76" t="s">
        <v>3</v>
      </c>
      <c r="D5" s="76" t="s">
        <v>4</v>
      </c>
      <c r="E5" s="76" t="s">
        <v>3</v>
      </c>
      <c r="F5" s="76" t="s">
        <v>3</v>
      </c>
      <c r="G5" s="76" t="s">
        <v>3</v>
      </c>
      <c r="H5" s="76"/>
      <c r="I5" s="76"/>
      <c r="J5" s="76"/>
      <c r="K5" s="76"/>
      <c r="L5" s="76"/>
      <c r="M5" s="76" t="s">
        <v>122</v>
      </c>
      <c r="N5" s="33" t="s">
        <v>5</v>
      </c>
      <c r="O5" s="34" t="s">
        <v>6</v>
      </c>
    </row>
    <row r="6" spans="1:15" ht="18.75" x14ac:dyDescent="0.2">
      <c r="A6" s="87">
        <v>1</v>
      </c>
      <c r="B6" s="87"/>
      <c r="C6" s="77"/>
      <c r="D6" s="77"/>
      <c r="E6" s="77"/>
      <c r="F6" s="77"/>
      <c r="G6" s="77"/>
      <c r="H6" s="77"/>
      <c r="I6" s="77"/>
      <c r="J6" s="77"/>
      <c r="K6" s="77"/>
      <c r="L6" s="77"/>
      <c r="M6" s="77">
        <v>2</v>
      </c>
      <c r="N6" s="77">
        <v>3</v>
      </c>
      <c r="O6" s="35">
        <v>4</v>
      </c>
    </row>
    <row r="7" spans="1:15" ht="15.75" customHeight="1" x14ac:dyDescent="0.2">
      <c r="A7" s="88" t="s">
        <v>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38" customFormat="1" ht="21.75" customHeight="1" x14ac:dyDescent="0.2">
      <c r="A8" s="80" t="s">
        <v>8</v>
      </c>
      <c r="B8" s="80"/>
      <c r="C8" s="78"/>
      <c r="D8" s="78"/>
      <c r="E8" s="78"/>
      <c r="F8" s="78"/>
      <c r="G8" s="78"/>
      <c r="H8" s="78"/>
      <c r="I8" s="78"/>
      <c r="J8" s="78"/>
      <c r="K8" s="78"/>
      <c r="L8" s="78"/>
      <c r="M8" s="36">
        <f>M9+M10+M11+M12+M13+M14+M15+M16+M17+M18+M19+M20</f>
        <v>495321</v>
      </c>
      <c r="N8" s="36">
        <f>N9+N10+N11+N12+N13+N14+N15+N16+N17+N18+N19+N20</f>
        <v>154867</v>
      </c>
      <c r="O8" s="37">
        <f t="shared" ref="O8:O18" si="0">ROUND(N8/M8*100,1)</f>
        <v>31.3</v>
      </c>
    </row>
    <row r="9" spans="1:15" s="38" customFormat="1" ht="23.25" customHeight="1" x14ac:dyDescent="0.2">
      <c r="A9" s="83" t="s">
        <v>9</v>
      </c>
      <c r="B9" s="83"/>
      <c r="C9" s="39">
        <v>1672</v>
      </c>
      <c r="D9" s="39"/>
      <c r="E9" s="39"/>
      <c r="F9" s="39">
        <v>3286</v>
      </c>
      <c r="G9" s="39">
        <v>7831</v>
      </c>
      <c r="H9" s="39"/>
      <c r="I9" s="39"/>
      <c r="J9" s="39"/>
      <c r="K9" s="39"/>
      <c r="L9" s="39"/>
      <c r="M9" s="40">
        <v>295669</v>
      </c>
      <c r="N9" s="40">
        <v>82169</v>
      </c>
      <c r="O9" s="41">
        <f t="shared" si="0"/>
        <v>27.8</v>
      </c>
    </row>
    <row r="10" spans="1:15" s="38" customFormat="1" ht="41.25" customHeight="1" x14ac:dyDescent="0.2">
      <c r="A10" s="81" t="s">
        <v>80</v>
      </c>
      <c r="B10" s="8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>
        <v>17065</v>
      </c>
      <c r="N10" s="43">
        <v>6798</v>
      </c>
      <c r="O10" s="41">
        <f t="shared" si="0"/>
        <v>39.799999999999997</v>
      </c>
    </row>
    <row r="11" spans="1:15" s="38" customFormat="1" ht="22.5" customHeight="1" x14ac:dyDescent="0.2">
      <c r="A11" s="83" t="s">
        <v>10</v>
      </c>
      <c r="B11" s="83"/>
      <c r="C11" s="42">
        <v>4768</v>
      </c>
      <c r="D11" s="42"/>
      <c r="E11" s="42"/>
      <c r="F11" s="42">
        <v>10541</v>
      </c>
      <c r="G11" s="42">
        <v>18066</v>
      </c>
      <c r="H11" s="42"/>
      <c r="I11" s="42"/>
      <c r="J11" s="42"/>
      <c r="K11" s="42"/>
      <c r="L11" s="42"/>
      <c r="M11" s="43">
        <v>52399</v>
      </c>
      <c r="N11" s="43">
        <v>22938</v>
      </c>
      <c r="O11" s="44">
        <f t="shared" si="0"/>
        <v>43.8</v>
      </c>
    </row>
    <row r="12" spans="1:15" s="38" customFormat="1" ht="22.5" customHeight="1" x14ac:dyDescent="0.2">
      <c r="A12" s="83" t="s">
        <v>11</v>
      </c>
      <c r="B12" s="83"/>
      <c r="C12" s="39">
        <v>600</v>
      </c>
      <c r="D12" s="39"/>
      <c r="E12" s="39"/>
      <c r="F12" s="39">
        <v>950</v>
      </c>
      <c r="G12" s="39">
        <v>7930</v>
      </c>
      <c r="H12" s="39"/>
      <c r="I12" s="39"/>
      <c r="J12" s="39"/>
      <c r="K12" s="39"/>
      <c r="L12" s="39"/>
      <c r="M12" s="40">
        <v>41387</v>
      </c>
      <c r="N12" s="40">
        <v>9270</v>
      </c>
      <c r="O12" s="41">
        <f>ROUND(N12/M12*100,1)</f>
        <v>22.4</v>
      </c>
    </row>
    <row r="13" spans="1:15" s="38" customFormat="1" ht="24.75" customHeight="1" x14ac:dyDescent="0.2">
      <c r="A13" s="83" t="s">
        <v>12</v>
      </c>
      <c r="B13" s="83"/>
      <c r="C13" s="39">
        <v>408</v>
      </c>
      <c r="D13" s="39"/>
      <c r="E13" s="39"/>
      <c r="F13" s="39">
        <v>1076</v>
      </c>
      <c r="G13" s="39">
        <v>1597</v>
      </c>
      <c r="H13" s="39"/>
      <c r="I13" s="39"/>
      <c r="J13" s="39"/>
      <c r="K13" s="39"/>
      <c r="L13" s="39"/>
      <c r="M13" s="40">
        <v>24406</v>
      </c>
      <c r="N13" s="40">
        <v>8303</v>
      </c>
      <c r="O13" s="41">
        <f t="shared" si="0"/>
        <v>34</v>
      </c>
    </row>
    <row r="14" spans="1:15" s="38" customFormat="1" ht="37.5" customHeight="1" x14ac:dyDescent="0.2">
      <c r="A14" s="81" t="s">
        <v>113</v>
      </c>
      <c r="B14" s="8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v>0</v>
      </c>
      <c r="N14" s="40">
        <v>0</v>
      </c>
      <c r="O14" s="41">
        <v>0</v>
      </c>
    </row>
    <row r="15" spans="1:15" s="38" customFormat="1" ht="49.5" customHeight="1" x14ac:dyDescent="0.2">
      <c r="A15" s="81" t="s">
        <v>13</v>
      </c>
      <c r="B15" s="82"/>
      <c r="C15" s="39">
        <v>1980</v>
      </c>
      <c r="D15" s="39"/>
      <c r="E15" s="39"/>
      <c r="F15" s="39">
        <v>4159</v>
      </c>
      <c r="G15" s="39">
        <v>11502</v>
      </c>
      <c r="H15" s="39"/>
      <c r="I15" s="39"/>
      <c r="J15" s="39"/>
      <c r="K15" s="39"/>
      <c r="L15" s="39"/>
      <c r="M15" s="40">
        <v>36818</v>
      </c>
      <c r="N15" s="40">
        <v>12607</v>
      </c>
      <c r="O15" s="41">
        <f t="shared" si="0"/>
        <v>34.200000000000003</v>
      </c>
    </row>
    <row r="16" spans="1:15" s="38" customFormat="1" ht="24.75" customHeight="1" x14ac:dyDescent="0.2">
      <c r="A16" s="83" t="s">
        <v>14</v>
      </c>
      <c r="B16" s="83"/>
      <c r="C16" s="39">
        <v>553</v>
      </c>
      <c r="D16" s="39"/>
      <c r="E16" s="39"/>
      <c r="F16" s="39">
        <v>1553</v>
      </c>
      <c r="G16" s="39">
        <v>3000</v>
      </c>
      <c r="H16" s="39"/>
      <c r="I16" s="39"/>
      <c r="J16" s="39"/>
      <c r="K16" s="39"/>
      <c r="L16" s="39"/>
      <c r="M16" s="40">
        <v>1892</v>
      </c>
      <c r="N16" s="40">
        <v>643</v>
      </c>
      <c r="O16" s="41">
        <f t="shared" si="0"/>
        <v>34</v>
      </c>
    </row>
    <row r="17" spans="1:16" s="38" customFormat="1" ht="35.25" customHeight="1" x14ac:dyDescent="0.2">
      <c r="A17" s="83" t="s">
        <v>81</v>
      </c>
      <c r="B17" s="8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v>2361</v>
      </c>
      <c r="N17" s="40">
        <v>804</v>
      </c>
      <c r="O17" s="41">
        <f t="shared" si="0"/>
        <v>34.1</v>
      </c>
    </row>
    <row r="18" spans="1:16" s="38" customFormat="1" ht="36.75" customHeight="1" x14ac:dyDescent="0.2">
      <c r="A18" s="83" t="s">
        <v>15</v>
      </c>
      <c r="B18" s="83"/>
      <c r="C18" s="39"/>
      <c r="D18" s="39"/>
      <c r="E18" s="39"/>
      <c r="F18" s="39">
        <v>300</v>
      </c>
      <c r="G18" s="39">
        <v>570</v>
      </c>
      <c r="H18" s="39"/>
      <c r="I18" s="39"/>
      <c r="J18" s="39"/>
      <c r="K18" s="39"/>
      <c r="L18" s="39"/>
      <c r="M18" s="40">
        <v>10889</v>
      </c>
      <c r="N18" s="40">
        <v>7804</v>
      </c>
      <c r="O18" s="41">
        <f t="shared" si="0"/>
        <v>71.7</v>
      </c>
    </row>
    <row r="19" spans="1:16" s="38" customFormat="1" ht="24" customHeight="1" x14ac:dyDescent="0.2">
      <c r="A19" s="83" t="s">
        <v>17</v>
      </c>
      <c r="B19" s="83"/>
      <c r="C19" s="39">
        <v>800</v>
      </c>
      <c r="D19" s="39"/>
      <c r="E19" s="39"/>
      <c r="F19" s="39">
        <v>2070</v>
      </c>
      <c r="G19" s="39">
        <v>3365</v>
      </c>
      <c r="H19" s="39"/>
      <c r="I19" s="39"/>
      <c r="J19" s="39"/>
      <c r="K19" s="39"/>
      <c r="L19" s="39"/>
      <c r="M19" s="40">
        <v>11915</v>
      </c>
      <c r="N19" s="40">
        <v>2867</v>
      </c>
      <c r="O19" s="41">
        <f>ROUND(N19/M19*100,1)</f>
        <v>24.1</v>
      </c>
    </row>
    <row r="20" spans="1:16" s="38" customFormat="1" ht="24" customHeight="1" x14ac:dyDescent="0.2">
      <c r="A20" s="83" t="s">
        <v>18</v>
      </c>
      <c r="B20" s="83"/>
      <c r="C20" s="39">
        <v>200</v>
      </c>
      <c r="D20" s="39"/>
      <c r="E20" s="39"/>
      <c r="F20" s="39">
        <v>200</v>
      </c>
      <c r="G20" s="39">
        <v>210</v>
      </c>
      <c r="H20" s="39"/>
      <c r="I20" s="39"/>
      <c r="J20" s="39"/>
      <c r="K20" s="39"/>
      <c r="L20" s="39"/>
      <c r="M20" s="40">
        <v>520</v>
      </c>
      <c r="N20" s="40">
        <v>664</v>
      </c>
      <c r="O20" s="41">
        <f>ROUND(N20/M20*100,1)</f>
        <v>127.7</v>
      </c>
    </row>
    <row r="21" spans="1:16" s="38" customFormat="1" ht="21" customHeight="1" x14ac:dyDescent="0.2">
      <c r="A21" s="80" t="s">
        <v>19</v>
      </c>
      <c r="B21" s="80"/>
      <c r="C21" s="39">
        <v>222681</v>
      </c>
      <c r="D21" s="39"/>
      <c r="E21" s="39"/>
      <c r="F21" s="39">
        <v>384255</v>
      </c>
      <c r="G21" s="39">
        <v>557662</v>
      </c>
      <c r="H21" s="39"/>
      <c r="I21" s="39"/>
      <c r="J21" s="39"/>
      <c r="K21" s="39"/>
      <c r="L21" s="39"/>
      <c r="M21" s="36">
        <v>1823839</v>
      </c>
      <c r="N21" s="36">
        <v>439508</v>
      </c>
      <c r="O21" s="37">
        <f>ROUND(N21/M21*100,1)</f>
        <v>24.1</v>
      </c>
    </row>
    <row r="22" spans="1:16" s="38" customFormat="1" ht="23.25" customHeight="1" x14ac:dyDescent="0.2">
      <c r="A22" s="80" t="s">
        <v>20</v>
      </c>
      <c r="B22" s="80"/>
      <c r="C22" s="39">
        <v>267987</v>
      </c>
      <c r="D22" s="45"/>
      <c r="E22" s="45"/>
      <c r="F22" s="39">
        <v>480145</v>
      </c>
      <c r="G22" s="39">
        <v>724263</v>
      </c>
      <c r="H22" s="39"/>
      <c r="I22" s="39"/>
      <c r="J22" s="39"/>
      <c r="K22" s="39"/>
      <c r="L22" s="39"/>
      <c r="M22" s="36">
        <f>M8+M21</f>
        <v>2319160</v>
      </c>
      <c r="N22" s="36">
        <f>N8+N21</f>
        <v>594375</v>
      </c>
      <c r="O22" s="37">
        <f>ROUND(N22/M22*100,1)</f>
        <v>25.6</v>
      </c>
    </row>
    <row r="23" spans="1:16" s="38" customFormat="1" ht="21" customHeight="1" x14ac:dyDescent="0.2">
      <c r="A23" s="90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6" s="38" customFormat="1" ht="24.75" customHeight="1" x14ac:dyDescent="0.2">
      <c r="A24" s="80" t="s">
        <v>22</v>
      </c>
      <c r="B24" s="80"/>
      <c r="C24" s="42">
        <v>10185</v>
      </c>
      <c r="D24" s="46"/>
      <c r="E24" s="46"/>
      <c r="F24" s="42">
        <v>27245</v>
      </c>
      <c r="G24" s="42">
        <v>30621</v>
      </c>
      <c r="H24" s="42"/>
      <c r="I24" s="42"/>
      <c r="J24" s="42"/>
      <c r="K24" s="42"/>
      <c r="L24" s="42"/>
      <c r="M24" s="36">
        <f>SUM(M25:M31)</f>
        <v>84805</v>
      </c>
      <c r="N24" s="36">
        <f>SUM(N25:N31)</f>
        <v>24690</v>
      </c>
      <c r="O24" s="47">
        <f t="shared" ref="O24:O30" si="1">ROUND(N24/M24*100,1)</f>
        <v>29.1</v>
      </c>
    </row>
    <row r="25" spans="1:16" s="38" customFormat="1" ht="39.75" customHeight="1" x14ac:dyDescent="0.2">
      <c r="A25" s="83" t="s">
        <v>23</v>
      </c>
      <c r="B25" s="83"/>
      <c r="C25" s="45"/>
      <c r="D25" s="45"/>
      <c r="E25" s="45"/>
      <c r="F25" s="45">
        <v>8580</v>
      </c>
      <c r="G25" s="45">
        <v>12521</v>
      </c>
      <c r="H25" s="45"/>
      <c r="I25" s="45"/>
      <c r="J25" s="45"/>
      <c r="K25" s="45"/>
      <c r="L25" s="45"/>
      <c r="M25" s="40">
        <v>1218</v>
      </c>
      <c r="N25" s="40">
        <v>448</v>
      </c>
      <c r="O25" s="41">
        <f t="shared" si="1"/>
        <v>36.799999999999997</v>
      </c>
      <c r="P25" s="48"/>
    </row>
    <row r="26" spans="1:16" s="38" customFormat="1" ht="65.25" customHeight="1" x14ac:dyDescent="0.2">
      <c r="A26" s="83" t="s">
        <v>24</v>
      </c>
      <c r="B26" s="83"/>
      <c r="C26" s="45">
        <v>509</v>
      </c>
      <c r="D26" s="45"/>
      <c r="E26" s="45"/>
      <c r="F26" s="45">
        <v>841</v>
      </c>
      <c r="G26" s="45">
        <v>1279</v>
      </c>
      <c r="H26" s="45"/>
      <c r="I26" s="45"/>
      <c r="J26" s="45"/>
      <c r="K26" s="45"/>
      <c r="L26" s="45"/>
      <c r="M26" s="40">
        <v>4179</v>
      </c>
      <c r="N26" s="40">
        <v>1135</v>
      </c>
      <c r="O26" s="41">
        <f t="shared" si="1"/>
        <v>27.2</v>
      </c>
      <c r="P26" s="48"/>
    </row>
    <row r="27" spans="1:16" s="38" customFormat="1" ht="54.75" customHeight="1" x14ac:dyDescent="0.2">
      <c r="A27" s="83" t="s">
        <v>25</v>
      </c>
      <c r="B27" s="8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v>27461</v>
      </c>
      <c r="N27" s="40">
        <v>10229</v>
      </c>
      <c r="O27" s="41">
        <f t="shared" si="1"/>
        <v>37.200000000000003</v>
      </c>
    </row>
    <row r="28" spans="1:16" s="38" customFormat="1" ht="51.75" customHeight="1" x14ac:dyDescent="0.2">
      <c r="A28" s="83" t="s">
        <v>26</v>
      </c>
      <c r="B28" s="83"/>
      <c r="C28" s="45"/>
      <c r="D28" s="45"/>
      <c r="E28" s="45"/>
      <c r="F28" s="45">
        <v>3959</v>
      </c>
      <c r="G28" s="45">
        <v>4940</v>
      </c>
      <c r="H28" s="45"/>
      <c r="I28" s="45"/>
      <c r="J28" s="45"/>
      <c r="K28" s="45"/>
      <c r="L28" s="45"/>
      <c r="M28" s="40">
        <v>13787</v>
      </c>
      <c r="N28" s="40">
        <v>4599</v>
      </c>
      <c r="O28" s="41">
        <f t="shared" si="1"/>
        <v>33.4</v>
      </c>
    </row>
    <row r="29" spans="1:16" s="38" customFormat="1" ht="30" customHeight="1" x14ac:dyDescent="0.2">
      <c r="A29" s="81" t="s">
        <v>118</v>
      </c>
      <c r="B29" s="8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0">
        <v>3000</v>
      </c>
      <c r="N29" s="40">
        <v>0</v>
      </c>
      <c r="O29" s="41">
        <f t="shared" si="1"/>
        <v>0</v>
      </c>
    </row>
    <row r="30" spans="1:16" s="38" customFormat="1" ht="25.5" customHeight="1" x14ac:dyDescent="0.2">
      <c r="A30" s="81" t="s">
        <v>82</v>
      </c>
      <c r="B30" s="9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v>300</v>
      </c>
      <c r="N30" s="40">
        <v>0</v>
      </c>
      <c r="O30" s="41">
        <f t="shared" si="1"/>
        <v>0</v>
      </c>
    </row>
    <row r="31" spans="1:16" s="38" customFormat="1" ht="34.5" customHeight="1" x14ac:dyDescent="0.2">
      <c r="A31" s="83" t="s">
        <v>27</v>
      </c>
      <c r="B31" s="83"/>
      <c r="C31" s="45">
        <v>4315</v>
      </c>
      <c r="D31" s="45"/>
      <c r="E31" s="45"/>
      <c r="F31" s="45">
        <v>11840</v>
      </c>
      <c r="G31" s="45">
        <v>10171</v>
      </c>
      <c r="H31" s="45"/>
      <c r="I31" s="45"/>
      <c r="J31" s="45"/>
      <c r="K31" s="45"/>
      <c r="L31" s="45"/>
      <c r="M31" s="40">
        <v>34860</v>
      </c>
      <c r="N31" s="40">
        <v>8279</v>
      </c>
      <c r="O31" s="41">
        <f t="shared" ref="O31:O68" si="2">ROUND(N31/M31*100,1)</f>
        <v>23.7</v>
      </c>
    </row>
    <row r="32" spans="1:16" s="38" customFormat="1" ht="33.75" customHeight="1" x14ac:dyDescent="0.2">
      <c r="A32" s="80" t="s">
        <v>28</v>
      </c>
      <c r="B32" s="80"/>
      <c r="C32" s="39">
        <v>4795</v>
      </c>
      <c r="D32" s="39"/>
      <c r="E32" s="39"/>
      <c r="F32" s="39">
        <v>6966</v>
      </c>
      <c r="G32" s="39">
        <v>9918</v>
      </c>
      <c r="H32" s="39"/>
      <c r="I32" s="39"/>
      <c r="J32" s="39"/>
      <c r="K32" s="39"/>
      <c r="L32" s="39"/>
      <c r="M32" s="36">
        <f>SUM(M33:M33)</f>
        <v>25953</v>
      </c>
      <c r="N32" s="36">
        <f>SUM(N33:N33)</f>
        <v>9036</v>
      </c>
      <c r="O32" s="37">
        <f t="shared" si="2"/>
        <v>34.799999999999997</v>
      </c>
    </row>
    <row r="33" spans="1:16" s="38" customFormat="1" ht="54.75" customHeight="1" x14ac:dyDescent="0.2">
      <c r="A33" s="83" t="s">
        <v>29</v>
      </c>
      <c r="B33" s="83"/>
      <c r="C33" s="45"/>
      <c r="D33" s="49"/>
      <c r="E33" s="49"/>
      <c r="F33" s="45"/>
      <c r="G33" s="45"/>
      <c r="H33" s="45"/>
      <c r="I33" s="45"/>
      <c r="J33" s="45"/>
      <c r="K33" s="45"/>
      <c r="L33" s="45"/>
      <c r="M33" s="40">
        <v>25953</v>
      </c>
      <c r="N33" s="40">
        <v>9036</v>
      </c>
      <c r="O33" s="41">
        <f t="shared" si="2"/>
        <v>34.799999999999997</v>
      </c>
    </row>
    <row r="34" spans="1:16" s="38" customFormat="1" ht="26.25" customHeight="1" x14ac:dyDescent="0.2">
      <c r="A34" s="93" t="s">
        <v>30</v>
      </c>
      <c r="B34" s="94"/>
      <c r="C34" s="39">
        <v>1073</v>
      </c>
      <c r="D34" s="39"/>
      <c r="E34" s="39"/>
      <c r="F34" s="39">
        <v>4600</v>
      </c>
      <c r="G34" s="39">
        <v>5514</v>
      </c>
      <c r="H34" s="39"/>
      <c r="I34" s="39"/>
      <c r="J34" s="39"/>
      <c r="K34" s="39"/>
      <c r="L34" s="39"/>
      <c r="M34" s="36">
        <f>SUM(M35:M37)</f>
        <v>162810</v>
      </c>
      <c r="N34" s="36">
        <f>N35+N36+N37</f>
        <v>28464</v>
      </c>
      <c r="O34" s="37">
        <f t="shared" si="2"/>
        <v>17.5</v>
      </c>
    </row>
    <row r="35" spans="1:16" s="38" customFormat="1" ht="22.5" customHeight="1" x14ac:dyDescent="0.2">
      <c r="A35" s="83" t="s">
        <v>31</v>
      </c>
      <c r="B35" s="83"/>
      <c r="C35" s="45"/>
      <c r="D35" s="39"/>
      <c r="E35" s="39"/>
      <c r="F35" s="45"/>
      <c r="G35" s="45"/>
      <c r="H35" s="45"/>
      <c r="I35" s="45"/>
      <c r="J35" s="45"/>
      <c r="K35" s="45"/>
      <c r="L35" s="45"/>
      <c r="M35" s="40">
        <v>32678</v>
      </c>
      <c r="N35" s="40">
        <v>9231</v>
      </c>
      <c r="O35" s="41">
        <f t="shared" si="2"/>
        <v>28.2</v>
      </c>
    </row>
    <row r="36" spans="1:16" s="38" customFormat="1" ht="25.5" customHeight="1" x14ac:dyDescent="0.2">
      <c r="A36" s="81" t="s">
        <v>83</v>
      </c>
      <c r="B36" s="95"/>
      <c r="C36" s="45"/>
      <c r="D36" s="39"/>
      <c r="E36" s="39"/>
      <c r="F36" s="45"/>
      <c r="G36" s="45"/>
      <c r="H36" s="45"/>
      <c r="I36" s="45"/>
      <c r="J36" s="45"/>
      <c r="K36" s="45"/>
      <c r="L36" s="45"/>
      <c r="M36" s="40">
        <v>123627</v>
      </c>
      <c r="N36" s="40">
        <v>19133</v>
      </c>
      <c r="O36" s="41">
        <f t="shared" si="2"/>
        <v>15.5</v>
      </c>
    </row>
    <row r="37" spans="1:16" s="38" customFormat="1" ht="36.75" customHeight="1" x14ac:dyDescent="0.2">
      <c r="A37" s="83" t="s">
        <v>32</v>
      </c>
      <c r="B37" s="83"/>
      <c r="C37" s="45">
        <v>250</v>
      </c>
      <c r="D37" s="45"/>
      <c r="E37" s="45"/>
      <c r="F37" s="45">
        <v>2377</v>
      </c>
      <c r="G37" s="45">
        <v>2607</v>
      </c>
      <c r="H37" s="45"/>
      <c r="I37" s="45"/>
      <c r="J37" s="45"/>
      <c r="K37" s="45"/>
      <c r="L37" s="45"/>
      <c r="M37" s="40">
        <v>6505</v>
      </c>
      <c r="N37" s="40">
        <v>100</v>
      </c>
      <c r="O37" s="41">
        <f t="shared" si="2"/>
        <v>1.5</v>
      </c>
    </row>
    <row r="38" spans="1:16" s="38" customFormat="1" ht="25.5" customHeight="1" x14ac:dyDescent="0.2">
      <c r="A38" s="80" t="s">
        <v>33</v>
      </c>
      <c r="B38" s="80"/>
      <c r="C38" s="39">
        <v>100232</v>
      </c>
      <c r="D38" s="39"/>
      <c r="E38" s="39"/>
      <c r="F38" s="39">
        <v>151189</v>
      </c>
      <c r="G38" s="39">
        <v>223556</v>
      </c>
      <c r="H38" s="39"/>
      <c r="I38" s="39"/>
      <c r="J38" s="39"/>
      <c r="K38" s="39"/>
      <c r="L38" s="39"/>
      <c r="M38" s="36">
        <f>SUM(M39:M42)</f>
        <v>730130</v>
      </c>
      <c r="N38" s="36">
        <f>SUM(N39:N42)</f>
        <v>98897</v>
      </c>
      <c r="O38" s="37">
        <f t="shared" si="2"/>
        <v>13.5</v>
      </c>
      <c r="P38" s="48"/>
    </row>
    <row r="39" spans="1:16" s="38" customFormat="1" ht="23.25" customHeight="1" x14ac:dyDescent="0.2">
      <c r="A39" s="81" t="s">
        <v>34</v>
      </c>
      <c r="B39" s="9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>
        <v>488909</v>
      </c>
      <c r="N39" s="40">
        <v>86196</v>
      </c>
      <c r="O39" s="41">
        <f t="shared" si="2"/>
        <v>17.600000000000001</v>
      </c>
      <c r="P39" s="48"/>
    </row>
    <row r="40" spans="1:16" s="38" customFormat="1" ht="24.75" customHeight="1" x14ac:dyDescent="0.2">
      <c r="A40" s="83" t="s">
        <v>35</v>
      </c>
      <c r="B40" s="83"/>
      <c r="C40" s="45">
        <v>72141</v>
      </c>
      <c r="D40" s="39"/>
      <c r="E40" s="39"/>
      <c r="F40" s="45">
        <v>101846</v>
      </c>
      <c r="G40" s="45">
        <v>148299</v>
      </c>
      <c r="H40" s="45"/>
      <c r="I40" s="45"/>
      <c r="J40" s="45"/>
      <c r="K40" s="45"/>
      <c r="L40" s="45"/>
      <c r="M40" s="40">
        <v>187786</v>
      </c>
      <c r="N40" s="40">
        <v>2103</v>
      </c>
      <c r="O40" s="41">
        <f t="shared" si="2"/>
        <v>1.1000000000000001</v>
      </c>
    </row>
    <row r="41" spans="1:16" s="38" customFormat="1" ht="25.5" customHeight="1" x14ac:dyDescent="0.2">
      <c r="A41" s="83" t="s">
        <v>36</v>
      </c>
      <c r="B41" s="83"/>
      <c r="C41" s="45"/>
      <c r="D41" s="39"/>
      <c r="E41" s="39"/>
      <c r="F41" s="45"/>
      <c r="G41" s="45"/>
      <c r="H41" s="45"/>
      <c r="I41" s="45"/>
      <c r="J41" s="45"/>
      <c r="K41" s="45"/>
      <c r="L41" s="45"/>
      <c r="M41" s="40">
        <v>40680</v>
      </c>
      <c r="N41" s="40">
        <v>6242</v>
      </c>
      <c r="O41" s="41">
        <f t="shared" si="2"/>
        <v>15.3</v>
      </c>
    </row>
    <row r="42" spans="1:16" s="38" customFormat="1" ht="36.75" customHeight="1" x14ac:dyDescent="0.2">
      <c r="A42" s="83" t="s">
        <v>37</v>
      </c>
      <c r="B42" s="83"/>
      <c r="C42" s="45">
        <v>1667</v>
      </c>
      <c r="D42" s="45"/>
      <c r="E42" s="45"/>
      <c r="F42" s="45">
        <v>33490</v>
      </c>
      <c r="G42" s="45">
        <v>46497</v>
      </c>
      <c r="H42" s="45"/>
      <c r="I42" s="45"/>
      <c r="J42" s="45"/>
      <c r="K42" s="45"/>
      <c r="L42" s="45"/>
      <c r="M42" s="40">
        <v>12755</v>
      </c>
      <c r="N42" s="40">
        <v>4356</v>
      </c>
      <c r="O42" s="41">
        <f t="shared" si="2"/>
        <v>34.200000000000003</v>
      </c>
    </row>
    <row r="43" spans="1:16" s="38" customFormat="1" ht="24.75" customHeight="1" x14ac:dyDescent="0.2">
      <c r="A43" s="96" t="s">
        <v>74</v>
      </c>
      <c r="B43" s="96"/>
      <c r="C43" s="45"/>
      <c r="D43" s="45"/>
      <c r="E43" s="45"/>
      <c r="F43" s="39">
        <v>169462</v>
      </c>
      <c r="G43" s="39">
        <v>219007</v>
      </c>
      <c r="H43" s="39"/>
      <c r="I43" s="39"/>
      <c r="J43" s="39"/>
      <c r="K43" s="39"/>
      <c r="L43" s="39"/>
      <c r="M43" s="36">
        <f>SUM(M44)</f>
        <v>80</v>
      </c>
      <c r="N43" s="36">
        <f>N44</f>
        <v>0</v>
      </c>
      <c r="O43" s="37">
        <v>0</v>
      </c>
    </row>
    <row r="44" spans="1:16" s="38" customFormat="1" ht="36.75" customHeight="1" x14ac:dyDescent="0.2">
      <c r="A44" s="92" t="s">
        <v>75</v>
      </c>
      <c r="B44" s="92"/>
      <c r="C44" s="45"/>
      <c r="D44" s="45"/>
      <c r="E44" s="45"/>
      <c r="F44" s="45">
        <v>40311</v>
      </c>
      <c r="G44" s="45">
        <v>54031</v>
      </c>
      <c r="H44" s="45"/>
      <c r="I44" s="45"/>
      <c r="J44" s="45"/>
      <c r="K44" s="45"/>
      <c r="L44" s="45"/>
      <c r="M44" s="40">
        <v>80</v>
      </c>
      <c r="N44" s="40">
        <v>0</v>
      </c>
      <c r="O44" s="41">
        <v>0</v>
      </c>
    </row>
    <row r="45" spans="1:16" s="38" customFormat="1" ht="24.75" customHeight="1" x14ac:dyDescent="0.2">
      <c r="A45" s="96" t="s">
        <v>38</v>
      </c>
      <c r="B45" s="96"/>
      <c r="C45" s="45"/>
      <c r="D45" s="45"/>
      <c r="E45" s="45"/>
      <c r="F45" s="39">
        <v>169462</v>
      </c>
      <c r="G45" s="39">
        <v>219007</v>
      </c>
      <c r="H45" s="39"/>
      <c r="I45" s="39"/>
      <c r="J45" s="39"/>
      <c r="K45" s="39"/>
      <c r="L45" s="39"/>
      <c r="M45" s="36">
        <f>SUM(M46:M49)</f>
        <v>1087609</v>
      </c>
      <c r="N45" s="36">
        <f>SUM(N46:N49)</f>
        <v>340991</v>
      </c>
      <c r="O45" s="37">
        <f>ROUND(N45/M45*100,1)</f>
        <v>31.4</v>
      </c>
    </row>
    <row r="46" spans="1:16" s="38" customFormat="1" ht="23.25" customHeight="1" x14ac:dyDescent="0.2">
      <c r="A46" s="92" t="s">
        <v>39</v>
      </c>
      <c r="B46" s="92"/>
      <c r="C46" s="45"/>
      <c r="D46" s="45"/>
      <c r="E46" s="45"/>
      <c r="F46" s="45">
        <v>40311</v>
      </c>
      <c r="G46" s="45">
        <v>54031</v>
      </c>
      <c r="H46" s="45"/>
      <c r="I46" s="45"/>
      <c r="J46" s="45"/>
      <c r="K46" s="45"/>
      <c r="L46" s="45"/>
      <c r="M46" s="40">
        <v>424509</v>
      </c>
      <c r="N46" s="40">
        <v>130517</v>
      </c>
      <c r="O46" s="41">
        <f t="shared" si="2"/>
        <v>30.7</v>
      </c>
      <c r="P46" s="48"/>
    </row>
    <row r="47" spans="1:16" s="38" customFormat="1" ht="25.5" customHeight="1" x14ac:dyDescent="0.2">
      <c r="A47" s="83" t="s">
        <v>40</v>
      </c>
      <c r="B47" s="83"/>
      <c r="C47" s="45">
        <v>64559</v>
      </c>
      <c r="D47" s="45"/>
      <c r="E47" s="45"/>
      <c r="F47" s="45">
        <v>115598</v>
      </c>
      <c r="G47" s="45">
        <v>146300</v>
      </c>
      <c r="H47" s="45"/>
      <c r="I47" s="45"/>
      <c r="J47" s="45"/>
      <c r="K47" s="45"/>
      <c r="L47" s="45"/>
      <c r="M47" s="40">
        <v>586996</v>
      </c>
      <c r="N47" s="40">
        <v>194709</v>
      </c>
      <c r="O47" s="41">
        <f t="shared" si="2"/>
        <v>33.200000000000003</v>
      </c>
    </row>
    <row r="48" spans="1:16" s="38" customFormat="1" ht="24.75" customHeight="1" x14ac:dyDescent="0.2">
      <c r="A48" s="83" t="s">
        <v>41</v>
      </c>
      <c r="B48" s="8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0">
        <v>27406</v>
      </c>
      <c r="N48" s="40">
        <v>2092</v>
      </c>
      <c r="O48" s="41">
        <f t="shared" si="2"/>
        <v>7.6</v>
      </c>
    </row>
    <row r="49" spans="1:16" s="38" customFormat="1" ht="24.75" customHeight="1" x14ac:dyDescent="0.2">
      <c r="A49" s="83" t="s">
        <v>42</v>
      </c>
      <c r="B49" s="83"/>
      <c r="C49" s="45">
        <v>3672</v>
      </c>
      <c r="D49" s="45"/>
      <c r="E49" s="45"/>
      <c r="F49" s="45">
        <v>10975</v>
      </c>
      <c r="G49" s="45">
        <v>15372</v>
      </c>
      <c r="H49" s="45"/>
      <c r="I49" s="45"/>
      <c r="J49" s="45"/>
      <c r="K49" s="45"/>
      <c r="L49" s="45"/>
      <c r="M49" s="40">
        <v>48698</v>
      </c>
      <c r="N49" s="40">
        <v>13673</v>
      </c>
      <c r="O49" s="41">
        <f t="shared" si="2"/>
        <v>28.1</v>
      </c>
    </row>
    <row r="50" spans="1:16" s="38" customFormat="1" ht="25.5" customHeight="1" x14ac:dyDescent="0.2">
      <c r="A50" s="80" t="s">
        <v>43</v>
      </c>
      <c r="B50" s="80"/>
      <c r="C50" s="39">
        <v>12655</v>
      </c>
      <c r="D50" s="39"/>
      <c r="E50" s="39"/>
      <c r="F50" s="39">
        <v>30593</v>
      </c>
      <c r="G50" s="39">
        <v>37456</v>
      </c>
      <c r="H50" s="39"/>
      <c r="I50" s="39"/>
      <c r="J50" s="39"/>
      <c r="K50" s="39"/>
      <c r="L50" s="39"/>
      <c r="M50" s="36">
        <f>SUM(M51:M52)</f>
        <v>71850</v>
      </c>
      <c r="N50" s="36">
        <f>SUM(N51:N52)</f>
        <v>20930</v>
      </c>
      <c r="O50" s="37">
        <f t="shared" si="2"/>
        <v>29.1</v>
      </c>
    </row>
    <row r="51" spans="1:16" s="38" customFormat="1" ht="22.5" customHeight="1" x14ac:dyDescent="0.2">
      <c r="A51" s="83" t="s">
        <v>44</v>
      </c>
      <c r="B51" s="83"/>
      <c r="C51" s="45">
        <v>12499</v>
      </c>
      <c r="D51" s="39"/>
      <c r="E51" s="39"/>
      <c r="F51" s="45">
        <v>30219</v>
      </c>
      <c r="G51" s="45">
        <v>36940</v>
      </c>
      <c r="H51" s="45"/>
      <c r="I51" s="45"/>
      <c r="J51" s="45"/>
      <c r="K51" s="45"/>
      <c r="L51" s="45"/>
      <c r="M51" s="40">
        <v>69549</v>
      </c>
      <c r="N51" s="40">
        <v>20142</v>
      </c>
      <c r="O51" s="41">
        <f t="shared" si="2"/>
        <v>29</v>
      </c>
      <c r="P51" s="48"/>
    </row>
    <row r="52" spans="1:16" s="38" customFormat="1" ht="35.25" customHeight="1" x14ac:dyDescent="0.2">
      <c r="A52" s="83" t="s">
        <v>45</v>
      </c>
      <c r="B52" s="83"/>
      <c r="C52" s="45">
        <v>156</v>
      </c>
      <c r="D52" s="39"/>
      <c r="E52" s="39"/>
      <c r="F52" s="45">
        <v>374</v>
      </c>
      <c r="G52" s="45">
        <v>516</v>
      </c>
      <c r="H52" s="45"/>
      <c r="I52" s="45"/>
      <c r="J52" s="45"/>
      <c r="K52" s="45"/>
      <c r="L52" s="45"/>
      <c r="M52" s="40">
        <v>2301</v>
      </c>
      <c r="N52" s="40">
        <v>788</v>
      </c>
      <c r="O52" s="41">
        <f t="shared" si="2"/>
        <v>34.200000000000003</v>
      </c>
    </row>
    <row r="53" spans="1:16" s="38" customFormat="1" ht="27.75" customHeight="1" x14ac:dyDescent="0.2">
      <c r="A53" s="80" t="s">
        <v>46</v>
      </c>
      <c r="B53" s="80"/>
      <c r="C53" s="39">
        <v>32192</v>
      </c>
      <c r="D53" s="45"/>
      <c r="E53" s="45"/>
      <c r="F53" s="39">
        <v>65404</v>
      </c>
      <c r="G53" s="39">
        <v>103793</v>
      </c>
      <c r="H53" s="39"/>
      <c r="I53" s="39"/>
      <c r="J53" s="39"/>
      <c r="K53" s="39"/>
      <c r="L53" s="39"/>
      <c r="M53" s="36">
        <f>SUM(M54:M54)</f>
        <v>45</v>
      </c>
      <c r="N53" s="36">
        <f>SUM(N54:N54)</f>
        <v>0</v>
      </c>
      <c r="O53" s="37">
        <f t="shared" si="2"/>
        <v>0</v>
      </c>
    </row>
    <row r="54" spans="1:16" s="38" customFormat="1" ht="30.75" customHeight="1" x14ac:dyDescent="0.2">
      <c r="A54" s="83" t="s">
        <v>47</v>
      </c>
      <c r="B54" s="8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0">
        <v>45</v>
      </c>
      <c r="N54" s="40">
        <v>0</v>
      </c>
      <c r="O54" s="41">
        <f t="shared" si="2"/>
        <v>0</v>
      </c>
    </row>
    <row r="55" spans="1:16" s="38" customFormat="1" ht="24" customHeight="1" x14ac:dyDescent="0.2">
      <c r="A55" s="80" t="s">
        <v>48</v>
      </c>
      <c r="B55" s="80"/>
      <c r="C55" s="39">
        <v>49470</v>
      </c>
      <c r="D55" s="39"/>
      <c r="E55" s="39"/>
      <c r="F55" s="39">
        <v>109266</v>
      </c>
      <c r="G55" s="39">
        <v>160857</v>
      </c>
      <c r="H55" s="39"/>
      <c r="I55" s="39"/>
      <c r="J55" s="39"/>
      <c r="K55" s="39"/>
      <c r="L55" s="39"/>
      <c r="M55" s="36">
        <f>SUM(M56:M60)</f>
        <v>171611</v>
      </c>
      <c r="N55" s="36">
        <f>SUM(N56:N60)</f>
        <v>44664</v>
      </c>
      <c r="O55" s="37">
        <f t="shared" si="2"/>
        <v>26</v>
      </c>
    </row>
    <row r="56" spans="1:16" s="38" customFormat="1" ht="24" customHeight="1" x14ac:dyDescent="0.2">
      <c r="A56" s="83" t="s">
        <v>49</v>
      </c>
      <c r="B56" s="83"/>
      <c r="C56" s="45"/>
      <c r="D56" s="45"/>
      <c r="E56" s="45"/>
      <c r="F56" s="45">
        <v>193</v>
      </c>
      <c r="G56" s="45">
        <v>289</v>
      </c>
      <c r="H56" s="45"/>
      <c r="I56" s="45"/>
      <c r="J56" s="45"/>
      <c r="K56" s="45"/>
      <c r="L56" s="45"/>
      <c r="M56" s="40">
        <v>914</v>
      </c>
      <c r="N56" s="40">
        <v>251</v>
      </c>
      <c r="O56" s="41">
        <f t="shared" si="2"/>
        <v>27.5</v>
      </c>
    </row>
    <row r="57" spans="1:16" s="38" customFormat="1" ht="27.75" customHeight="1" x14ac:dyDescent="0.2">
      <c r="A57" s="83" t="s">
        <v>50</v>
      </c>
      <c r="B57" s="83"/>
      <c r="C57" s="45">
        <v>8885</v>
      </c>
      <c r="D57" s="45"/>
      <c r="E57" s="45"/>
      <c r="F57" s="45">
        <v>19570</v>
      </c>
      <c r="G57" s="45">
        <v>28891</v>
      </c>
      <c r="H57" s="45"/>
      <c r="I57" s="45"/>
      <c r="J57" s="45"/>
      <c r="K57" s="45"/>
      <c r="L57" s="45"/>
      <c r="M57" s="40">
        <v>56969</v>
      </c>
      <c r="N57" s="40">
        <v>17743</v>
      </c>
      <c r="O57" s="41">
        <f t="shared" si="2"/>
        <v>31.1</v>
      </c>
    </row>
    <row r="58" spans="1:16" s="38" customFormat="1" ht="24" customHeight="1" x14ac:dyDescent="0.2">
      <c r="A58" s="83" t="s">
        <v>51</v>
      </c>
      <c r="B58" s="83"/>
      <c r="C58" s="45">
        <v>30681</v>
      </c>
      <c r="D58" s="45"/>
      <c r="E58" s="45"/>
      <c r="F58" s="45">
        <v>61374</v>
      </c>
      <c r="G58" s="45">
        <v>88781</v>
      </c>
      <c r="H58" s="45"/>
      <c r="I58" s="45"/>
      <c r="J58" s="45"/>
      <c r="K58" s="45"/>
      <c r="L58" s="45"/>
      <c r="M58" s="40">
        <v>30689</v>
      </c>
      <c r="N58" s="40">
        <v>12648</v>
      </c>
      <c r="O58" s="41">
        <f t="shared" si="2"/>
        <v>41.2</v>
      </c>
    </row>
    <row r="59" spans="1:16" s="38" customFormat="1" ht="22.5" customHeight="1" x14ac:dyDescent="0.2">
      <c r="A59" s="83" t="s">
        <v>52</v>
      </c>
      <c r="B59" s="8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0">
        <v>49982</v>
      </c>
      <c r="N59" s="40">
        <v>3502</v>
      </c>
      <c r="O59" s="41">
        <f t="shared" si="2"/>
        <v>7</v>
      </c>
    </row>
    <row r="60" spans="1:16" s="38" customFormat="1" ht="33.75" customHeight="1" x14ac:dyDescent="0.2">
      <c r="A60" s="83" t="s">
        <v>53</v>
      </c>
      <c r="B60" s="83"/>
      <c r="C60" s="45">
        <v>3537</v>
      </c>
      <c r="D60" s="45"/>
      <c r="E60" s="45"/>
      <c r="F60" s="45">
        <v>17437</v>
      </c>
      <c r="G60" s="45">
        <v>27879</v>
      </c>
      <c r="H60" s="45"/>
      <c r="I60" s="45"/>
      <c r="J60" s="45"/>
      <c r="K60" s="45"/>
      <c r="L60" s="45"/>
      <c r="M60" s="40">
        <v>33057</v>
      </c>
      <c r="N60" s="40">
        <v>10520</v>
      </c>
      <c r="O60" s="41">
        <f t="shared" si="2"/>
        <v>31.8</v>
      </c>
    </row>
    <row r="61" spans="1:16" s="38" customFormat="1" ht="27.75" customHeight="1" x14ac:dyDescent="0.2">
      <c r="A61" s="93" t="s">
        <v>54</v>
      </c>
      <c r="B61" s="9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6">
        <f>SUM(M62:M63)</f>
        <v>24554</v>
      </c>
      <c r="N61" s="36">
        <f>SUM(N62:N63)</f>
        <v>8324</v>
      </c>
      <c r="O61" s="37">
        <f t="shared" si="2"/>
        <v>33.9</v>
      </c>
      <c r="P61" s="48"/>
    </row>
    <row r="62" spans="1:16" s="38" customFormat="1" ht="25.5" customHeight="1" x14ac:dyDescent="0.2">
      <c r="A62" s="81" t="s">
        <v>55</v>
      </c>
      <c r="B62" s="9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0">
        <v>15174</v>
      </c>
      <c r="N62" s="40">
        <v>5534</v>
      </c>
      <c r="O62" s="41">
        <f t="shared" si="2"/>
        <v>36.5</v>
      </c>
    </row>
    <row r="63" spans="1:16" s="38" customFormat="1" ht="36" customHeight="1" x14ac:dyDescent="0.2">
      <c r="A63" s="81" t="s">
        <v>56</v>
      </c>
      <c r="B63" s="9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>
        <v>9380</v>
      </c>
      <c r="N63" s="40">
        <v>2790</v>
      </c>
      <c r="O63" s="41">
        <f t="shared" si="2"/>
        <v>29.7</v>
      </c>
    </row>
    <row r="64" spans="1:16" s="38" customFormat="1" ht="28.5" customHeight="1" x14ac:dyDescent="0.2">
      <c r="A64" s="93" t="s">
        <v>76</v>
      </c>
      <c r="B64" s="9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6">
        <f>M65</f>
        <v>1291</v>
      </c>
      <c r="N64" s="36">
        <f>N65</f>
        <v>443</v>
      </c>
      <c r="O64" s="41">
        <f t="shared" si="2"/>
        <v>34.299999999999997</v>
      </c>
    </row>
    <row r="65" spans="1:15" s="38" customFormat="1" ht="24.75" customHeight="1" x14ac:dyDescent="0.2">
      <c r="A65" s="81" t="s">
        <v>77</v>
      </c>
      <c r="B65" s="9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0">
        <v>1291</v>
      </c>
      <c r="N65" s="40">
        <v>443</v>
      </c>
      <c r="O65" s="41">
        <f t="shared" si="2"/>
        <v>34.299999999999997</v>
      </c>
    </row>
    <row r="66" spans="1:15" s="38" customFormat="1" ht="33.75" customHeight="1" x14ac:dyDescent="0.2">
      <c r="A66" s="93" t="s">
        <v>119</v>
      </c>
      <c r="B66" s="97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0">
        <f>M67</f>
        <v>1203</v>
      </c>
      <c r="N66" s="40">
        <f>N67</f>
        <v>0</v>
      </c>
      <c r="O66" s="41">
        <v>0</v>
      </c>
    </row>
    <row r="67" spans="1:15" s="38" customFormat="1" ht="35.25" customHeight="1" x14ac:dyDescent="0.2">
      <c r="A67" s="81" t="s">
        <v>120</v>
      </c>
      <c r="B67" s="9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0">
        <v>1203</v>
      </c>
      <c r="N67" s="40">
        <v>0</v>
      </c>
      <c r="O67" s="41">
        <v>0</v>
      </c>
    </row>
    <row r="68" spans="1:15" s="38" customFormat="1" ht="21.75" customHeight="1" x14ac:dyDescent="0.2">
      <c r="A68" s="80" t="s">
        <v>57</v>
      </c>
      <c r="B68" s="80"/>
      <c r="C68" s="39">
        <v>299813</v>
      </c>
      <c r="D68" s="45"/>
      <c r="E68" s="45"/>
      <c r="F68" s="39">
        <v>564725</v>
      </c>
      <c r="G68" s="39">
        <v>790722</v>
      </c>
      <c r="H68" s="39"/>
      <c r="I68" s="39"/>
      <c r="J68" s="39"/>
      <c r="K68" s="39"/>
      <c r="L68" s="39"/>
      <c r="M68" s="50">
        <f>M24+M32+M34+M38+M45+M50+M53+M55+M61+M43+M64+M66</f>
        <v>2361941</v>
      </c>
      <c r="N68" s="50">
        <f>N24+N32+N34+N38+N45+N50+N53+N55+N61+N43+N64+N66</f>
        <v>576439</v>
      </c>
      <c r="O68" s="37">
        <f t="shared" si="2"/>
        <v>24.4</v>
      </c>
    </row>
    <row r="69" spans="1:15" s="38" customFormat="1" ht="48" customHeight="1" x14ac:dyDescent="0.25">
      <c r="A69" s="99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1"/>
    </row>
    <row r="70" spans="1:15" s="38" customFormat="1" ht="39" customHeight="1" x14ac:dyDescent="0.2">
      <c r="A70" s="93" t="s">
        <v>86</v>
      </c>
      <c r="B70" s="94"/>
      <c r="C70" s="51"/>
      <c r="D70" s="45"/>
      <c r="E70" s="45"/>
      <c r="F70" s="45"/>
      <c r="G70" s="45"/>
      <c r="H70" s="45"/>
      <c r="I70" s="45"/>
      <c r="J70" s="45"/>
      <c r="K70" s="45"/>
      <c r="L70" s="45"/>
      <c r="M70" s="36">
        <v>42781</v>
      </c>
      <c r="N70" s="36">
        <v>-17936</v>
      </c>
      <c r="O70" s="37" t="s">
        <v>16</v>
      </c>
    </row>
    <row r="71" spans="1:15" s="38" customFormat="1" ht="50.25" customHeight="1" x14ac:dyDescent="0.2">
      <c r="A71" s="93" t="s">
        <v>85</v>
      </c>
      <c r="B71" s="94"/>
      <c r="C71" s="51"/>
      <c r="D71" s="45"/>
      <c r="E71" s="45"/>
      <c r="F71" s="45"/>
      <c r="G71" s="45"/>
      <c r="H71" s="45"/>
      <c r="I71" s="45"/>
      <c r="J71" s="45"/>
      <c r="K71" s="45"/>
      <c r="L71" s="45"/>
      <c r="M71" s="36">
        <v>16000</v>
      </c>
      <c r="N71" s="36">
        <v>0</v>
      </c>
      <c r="O71" s="37" t="s">
        <v>16</v>
      </c>
    </row>
    <row r="72" spans="1:15" s="38" customFormat="1" ht="32.25" customHeight="1" x14ac:dyDescent="0.2">
      <c r="A72" s="93" t="s">
        <v>58</v>
      </c>
      <c r="B72" s="89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36">
        <v>0</v>
      </c>
      <c r="N72" s="36">
        <v>0</v>
      </c>
      <c r="O72" s="37"/>
    </row>
    <row r="73" spans="1:15" s="38" customFormat="1" ht="33.75" customHeight="1" x14ac:dyDescent="0.2">
      <c r="A73" s="81" t="s">
        <v>114</v>
      </c>
      <c r="B73" s="98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40">
        <v>0</v>
      </c>
      <c r="N73" s="40">
        <v>0</v>
      </c>
      <c r="O73" s="37"/>
    </row>
    <row r="74" spans="1:15" s="38" customFormat="1" ht="48" customHeight="1" x14ac:dyDescent="0.2">
      <c r="A74" s="81" t="s">
        <v>59</v>
      </c>
      <c r="B74" s="98"/>
      <c r="C74" s="51"/>
      <c r="D74" s="45"/>
      <c r="E74" s="45"/>
      <c r="F74" s="45"/>
      <c r="G74" s="45"/>
      <c r="H74" s="45"/>
      <c r="I74" s="45"/>
      <c r="J74" s="45"/>
      <c r="K74" s="45"/>
      <c r="L74" s="45"/>
      <c r="M74" s="40">
        <v>0</v>
      </c>
      <c r="N74" s="40">
        <v>0</v>
      </c>
      <c r="O74" s="37"/>
    </row>
    <row r="75" spans="1:15" s="38" customFormat="1" ht="35.25" customHeight="1" x14ac:dyDescent="0.2">
      <c r="A75" s="81" t="s">
        <v>60</v>
      </c>
      <c r="B75" s="82"/>
      <c r="C75" s="51"/>
      <c r="D75" s="45"/>
      <c r="E75" s="45"/>
      <c r="F75" s="45"/>
      <c r="G75" s="45"/>
      <c r="H75" s="45"/>
      <c r="I75" s="45"/>
      <c r="J75" s="45"/>
      <c r="K75" s="45"/>
      <c r="L75" s="45"/>
      <c r="M75" s="40">
        <v>16000</v>
      </c>
      <c r="N75" s="40">
        <v>0</v>
      </c>
      <c r="O75" s="37" t="s">
        <v>16</v>
      </c>
    </row>
    <row r="76" spans="1:15" s="38" customFormat="1" ht="46.5" customHeight="1" x14ac:dyDescent="0.2">
      <c r="A76" s="81" t="s">
        <v>84</v>
      </c>
      <c r="B76" s="82"/>
      <c r="C76" s="51"/>
      <c r="D76" s="45"/>
      <c r="E76" s="45"/>
      <c r="F76" s="45"/>
      <c r="G76" s="45"/>
      <c r="H76" s="45"/>
      <c r="I76" s="45"/>
      <c r="J76" s="45"/>
      <c r="K76" s="45"/>
      <c r="L76" s="45"/>
      <c r="M76" s="40">
        <v>56000</v>
      </c>
      <c r="N76" s="40">
        <v>0</v>
      </c>
      <c r="O76" s="37" t="s">
        <v>16</v>
      </c>
    </row>
    <row r="77" spans="1:15" s="38" customFormat="1" ht="50.25" customHeight="1" x14ac:dyDescent="0.2">
      <c r="A77" s="81" t="s">
        <v>61</v>
      </c>
      <c r="B77" s="89"/>
      <c r="C77" s="51"/>
      <c r="D77" s="45"/>
      <c r="E77" s="45"/>
      <c r="F77" s="45"/>
      <c r="G77" s="45"/>
      <c r="H77" s="45"/>
      <c r="I77" s="45"/>
      <c r="J77" s="45"/>
      <c r="K77" s="45"/>
      <c r="L77" s="45"/>
      <c r="M77" s="40">
        <v>56000</v>
      </c>
      <c r="N77" s="40">
        <v>0</v>
      </c>
      <c r="O77" s="37"/>
    </row>
    <row r="78" spans="1:15" s="38" customFormat="1" ht="50.25" customHeight="1" x14ac:dyDescent="0.2">
      <c r="A78" s="81" t="s">
        <v>115</v>
      </c>
      <c r="B78" s="89"/>
      <c r="C78" s="51"/>
      <c r="D78" s="45"/>
      <c r="E78" s="45"/>
      <c r="F78" s="45"/>
      <c r="G78" s="45"/>
      <c r="H78" s="45"/>
      <c r="I78" s="45"/>
      <c r="J78" s="45"/>
      <c r="K78" s="45"/>
      <c r="L78" s="45"/>
      <c r="M78" s="75">
        <v>-40000</v>
      </c>
      <c r="N78" s="40">
        <v>0</v>
      </c>
      <c r="O78" s="37"/>
    </row>
    <row r="79" spans="1:15" s="38" customFormat="1" ht="49.5" customHeight="1" x14ac:dyDescent="0.2">
      <c r="A79" s="81" t="s">
        <v>117</v>
      </c>
      <c r="B79" s="89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75">
        <v>-40000</v>
      </c>
      <c r="N79" s="40">
        <v>0</v>
      </c>
      <c r="O79" s="37"/>
    </row>
    <row r="80" spans="1:15" s="38" customFormat="1" ht="36" customHeight="1" x14ac:dyDescent="0.2">
      <c r="A80" s="80" t="s">
        <v>62</v>
      </c>
      <c r="B80" s="80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6">
        <f>M81+M83</f>
        <v>26781</v>
      </c>
      <c r="N80" s="36">
        <v>-17936</v>
      </c>
      <c r="O80" s="37" t="s">
        <v>16</v>
      </c>
    </row>
    <row r="81" spans="1:15" s="38" customFormat="1" ht="24.75" customHeight="1" x14ac:dyDescent="0.25">
      <c r="A81" s="102" t="s">
        <v>63</v>
      </c>
      <c r="B81" s="10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3">
        <v>-2375160</v>
      </c>
      <c r="N81" s="40">
        <v>-617842</v>
      </c>
      <c r="O81" s="41" t="s">
        <v>16</v>
      </c>
    </row>
    <row r="82" spans="1:15" s="38" customFormat="1" ht="33" customHeight="1" x14ac:dyDescent="0.25">
      <c r="A82" s="83" t="s">
        <v>64</v>
      </c>
      <c r="B82" s="8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>
        <v>-2375160</v>
      </c>
      <c r="N82" s="40">
        <v>-617842</v>
      </c>
      <c r="O82" s="41" t="s">
        <v>16</v>
      </c>
    </row>
    <row r="83" spans="1:15" s="38" customFormat="1" ht="24" customHeight="1" x14ac:dyDescent="0.25">
      <c r="A83" s="102" t="s">
        <v>65</v>
      </c>
      <c r="B83" s="10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>
        <v>2401941</v>
      </c>
      <c r="N83" s="40">
        <v>599906</v>
      </c>
      <c r="O83" s="41" t="s">
        <v>16</v>
      </c>
    </row>
    <row r="84" spans="1:15" s="38" customFormat="1" ht="33" customHeight="1" x14ac:dyDescent="0.25">
      <c r="A84" s="83" t="s">
        <v>66</v>
      </c>
      <c r="B84" s="8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>
        <v>2401941</v>
      </c>
      <c r="N84" s="40">
        <v>599906</v>
      </c>
      <c r="O84" s="41" t="s">
        <v>16</v>
      </c>
    </row>
    <row r="85" spans="1:15" s="38" customFormat="1" ht="19.5" customHeight="1" x14ac:dyDescent="0.25">
      <c r="A85" s="80" t="s">
        <v>67</v>
      </c>
      <c r="B85" s="80"/>
      <c r="C85" s="54"/>
      <c r="D85" s="54"/>
      <c r="E85" s="54"/>
      <c r="F85" s="54"/>
      <c r="G85" s="54"/>
      <c r="H85" s="52"/>
      <c r="I85" s="52"/>
      <c r="J85" s="52"/>
      <c r="K85" s="55"/>
      <c r="L85" s="56"/>
      <c r="M85" s="40"/>
      <c r="N85" s="40"/>
      <c r="O85" s="41"/>
    </row>
    <row r="86" spans="1:15" s="38" customFormat="1" ht="23.25" customHeight="1" x14ac:dyDescent="0.25">
      <c r="A86" s="83" t="s">
        <v>68</v>
      </c>
      <c r="B86" s="83"/>
      <c r="C86" s="54"/>
      <c r="D86" s="54"/>
      <c r="E86" s="54"/>
      <c r="F86" s="54"/>
      <c r="G86" s="54"/>
      <c r="H86" s="52"/>
      <c r="I86" s="52"/>
      <c r="J86" s="52"/>
      <c r="K86" s="55"/>
      <c r="L86" s="56"/>
      <c r="M86" s="57">
        <v>151776</v>
      </c>
      <c r="N86" s="57">
        <v>44332</v>
      </c>
      <c r="O86" s="41">
        <f t="shared" ref="O86:O91" si="3">ROUND(N86/M86*100,1)</f>
        <v>29.2</v>
      </c>
    </row>
    <row r="87" spans="1:15" s="38" customFormat="1" ht="22.5" customHeight="1" x14ac:dyDescent="0.25">
      <c r="A87" s="83" t="s">
        <v>69</v>
      </c>
      <c r="B87" s="83"/>
      <c r="C87" s="54"/>
      <c r="D87" s="54"/>
      <c r="E87" s="54"/>
      <c r="F87" s="54"/>
      <c r="G87" s="54"/>
      <c r="H87" s="52"/>
      <c r="I87" s="52"/>
      <c r="J87" s="52"/>
      <c r="K87" s="55"/>
      <c r="L87" s="56"/>
      <c r="M87" s="57">
        <v>132</v>
      </c>
      <c r="N87" s="57">
        <v>33</v>
      </c>
      <c r="O87" s="41">
        <f t="shared" si="3"/>
        <v>25</v>
      </c>
    </row>
    <row r="88" spans="1:15" s="38" customFormat="1" ht="20.25" customHeight="1" x14ac:dyDescent="0.25">
      <c r="A88" s="83" t="s">
        <v>70</v>
      </c>
      <c r="B88" s="83"/>
      <c r="C88" s="54"/>
      <c r="D88" s="54"/>
      <c r="E88" s="54"/>
      <c r="F88" s="54"/>
      <c r="G88" s="54"/>
      <c r="H88" s="52"/>
      <c r="I88" s="52"/>
      <c r="J88" s="52"/>
      <c r="K88" s="55"/>
      <c r="L88" s="56"/>
      <c r="M88" s="57">
        <v>45783</v>
      </c>
      <c r="N88" s="57">
        <v>15709</v>
      </c>
      <c r="O88" s="41">
        <f t="shared" si="3"/>
        <v>34.299999999999997</v>
      </c>
    </row>
    <row r="89" spans="1:15" s="38" customFormat="1" ht="20.25" customHeight="1" x14ac:dyDescent="0.25">
      <c r="A89" s="83" t="s">
        <v>71</v>
      </c>
      <c r="B89" s="83"/>
      <c r="C89" s="54"/>
      <c r="D89" s="54"/>
      <c r="E89" s="54"/>
      <c r="F89" s="54"/>
      <c r="G89" s="54"/>
      <c r="H89" s="52"/>
      <c r="I89" s="52"/>
      <c r="J89" s="52"/>
      <c r="K89" s="55"/>
      <c r="L89" s="56"/>
      <c r="M89" s="57">
        <v>5926</v>
      </c>
      <c r="N89" s="57">
        <v>2613</v>
      </c>
      <c r="O89" s="41">
        <f t="shared" si="3"/>
        <v>44.1</v>
      </c>
    </row>
    <row r="90" spans="1:15" s="38" customFormat="1" ht="22.5" customHeight="1" x14ac:dyDescent="0.25">
      <c r="A90" s="83" t="s">
        <v>72</v>
      </c>
      <c r="B90" s="83"/>
      <c r="C90" s="54"/>
      <c r="D90" s="54"/>
      <c r="E90" s="54"/>
      <c r="F90" s="54"/>
      <c r="G90" s="54"/>
      <c r="H90" s="52"/>
      <c r="I90" s="52"/>
      <c r="J90" s="52"/>
      <c r="K90" s="55"/>
      <c r="L90" s="56"/>
      <c r="M90" s="57">
        <v>585942</v>
      </c>
      <c r="N90" s="57">
        <v>87227</v>
      </c>
      <c r="O90" s="41">
        <f t="shared" si="3"/>
        <v>14.9</v>
      </c>
    </row>
    <row r="91" spans="1:15" s="38" customFormat="1" ht="19.5" customHeight="1" x14ac:dyDescent="0.25">
      <c r="A91" s="103" t="s">
        <v>73</v>
      </c>
      <c r="B91" s="104"/>
      <c r="C91" s="54"/>
      <c r="D91" s="54"/>
      <c r="E91" s="54"/>
      <c r="F91" s="54"/>
      <c r="G91" s="54"/>
      <c r="H91" s="52"/>
      <c r="I91" s="52"/>
      <c r="J91" s="52"/>
      <c r="K91" s="55"/>
      <c r="L91" s="56"/>
      <c r="M91" s="57">
        <v>9335</v>
      </c>
      <c r="N91" s="57">
        <v>2783</v>
      </c>
      <c r="O91" s="41">
        <f t="shared" si="3"/>
        <v>29.8</v>
      </c>
    </row>
    <row r="92" spans="1:15" s="38" customFormat="1" ht="22.5" customHeight="1" x14ac:dyDescent="0.25">
      <c r="A92" s="58"/>
      <c r="B92" s="59"/>
      <c r="C92" s="60"/>
      <c r="D92" s="60"/>
      <c r="E92" s="60"/>
      <c r="F92" s="60"/>
      <c r="G92" s="60"/>
      <c r="H92" s="61"/>
      <c r="I92" s="61"/>
      <c r="J92" s="61"/>
      <c r="K92" s="62"/>
      <c r="L92" s="63"/>
      <c r="M92" s="58"/>
      <c r="N92" s="64"/>
      <c r="O92" s="63"/>
    </row>
    <row r="93" spans="1:15" ht="19.5" customHeight="1" x14ac:dyDescent="0.25">
      <c r="A93" s="107" t="s">
        <v>79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59"/>
      <c r="O93" s="79" t="s">
        <v>78</v>
      </c>
    </row>
    <row r="102" spans="1:15" ht="15.75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6"/>
      <c r="O102" s="106"/>
    </row>
    <row r="108" spans="1:15" x14ac:dyDescent="0.2">
      <c r="O108" s="22" t="s">
        <v>112</v>
      </c>
    </row>
  </sheetData>
  <mergeCells count="92">
    <mergeCell ref="A91:B91"/>
    <mergeCell ref="A102:M102"/>
    <mergeCell ref="N102:O102"/>
    <mergeCell ref="A93:M93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80:B80"/>
    <mergeCell ref="A69:O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3:B33"/>
    <mergeCell ref="A21:B21"/>
    <mergeCell ref="A22:B22"/>
    <mergeCell ref="A23:O23"/>
    <mergeCell ref="A24:B24"/>
    <mergeCell ref="A25:B25"/>
    <mergeCell ref="A26:B26"/>
    <mergeCell ref="A27:B27"/>
    <mergeCell ref="A28:B28"/>
    <mergeCell ref="A30:B30"/>
    <mergeCell ref="A31:B31"/>
    <mergeCell ref="A32:B32"/>
    <mergeCell ref="A29:B29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O1"/>
    <mergeCell ref="B2:O2"/>
    <mergeCell ref="A5:B5"/>
    <mergeCell ref="A6:B6"/>
    <mergeCell ref="A7:O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08" t="s">
        <v>110</v>
      </c>
      <c r="C2" s="108"/>
      <c r="D2" s="108"/>
      <c r="E2" s="108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09"/>
      <c r="B4" s="109"/>
      <c r="E4" s="6" t="s">
        <v>87</v>
      </c>
    </row>
    <row r="5" spans="1:8" ht="71.25" customHeight="1" x14ac:dyDescent="0.2">
      <c r="A5" s="7" t="s">
        <v>88</v>
      </c>
      <c r="B5" s="7" t="s">
        <v>89</v>
      </c>
      <c r="C5" s="8" t="s">
        <v>103</v>
      </c>
      <c r="D5" s="8" t="s">
        <v>104</v>
      </c>
      <c r="E5" s="7" t="s">
        <v>90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94</v>
      </c>
      <c r="C7" s="13">
        <v>955409.26</v>
      </c>
      <c r="D7" s="13">
        <v>206307.61</v>
      </c>
      <c r="E7" s="65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95</v>
      </c>
      <c r="C8" s="13">
        <v>524190.89</v>
      </c>
      <c r="D8" s="13">
        <v>163257.66</v>
      </c>
      <c r="E8" s="65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96</v>
      </c>
      <c r="C9" s="13">
        <v>326561.89</v>
      </c>
      <c r="D9" s="13">
        <v>38487.410000000003</v>
      </c>
      <c r="E9" s="65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97</v>
      </c>
      <c r="C10" s="13">
        <v>26887.31</v>
      </c>
      <c r="D10" s="13">
        <v>4629.37</v>
      </c>
      <c r="E10" s="65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98</v>
      </c>
      <c r="C11" s="13">
        <v>99540.63</v>
      </c>
      <c r="D11" s="13">
        <v>19236.740000000002</v>
      </c>
      <c r="E11" s="65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99</v>
      </c>
      <c r="C12" s="13">
        <v>72168.09</v>
      </c>
      <c r="D12" s="13">
        <v>16873.55</v>
      </c>
      <c r="E12" s="65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100</v>
      </c>
      <c r="C13" s="13">
        <v>816</v>
      </c>
      <c r="D13" s="13">
        <v>0</v>
      </c>
      <c r="E13" s="65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101</v>
      </c>
      <c r="C14" s="13">
        <v>106808.58</v>
      </c>
      <c r="D14" s="13">
        <v>0</v>
      </c>
      <c r="E14" s="65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102</v>
      </c>
      <c r="C15" s="13">
        <v>11751.26</v>
      </c>
      <c r="D15" s="13">
        <v>2732.09</v>
      </c>
      <c r="E15" s="65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91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10" t="s">
        <v>92</v>
      </c>
      <c r="B24" s="110"/>
      <c r="C24" s="110"/>
      <c r="D24" s="111" t="s">
        <v>93</v>
      </c>
      <c r="E24" s="111"/>
      <c r="F24" s="21"/>
      <c r="G24" s="21"/>
      <c r="H24" s="21"/>
      <c r="I24" s="21"/>
      <c r="J24" s="21"/>
      <c r="K24" s="21"/>
    </row>
    <row r="25" spans="1:11" ht="15.75" x14ac:dyDescent="0.25">
      <c r="A25" s="113" t="s">
        <v>79</v>
      </c>
      <c r="B25" s="113"/>
      <c r="C25" s="113"/>
      <c r="D25" s="23"/>
      <c r="E25" s="3" t="s">
        <v>78</v>
      </c>
      <c r="F25" s="70"/>
    </row>
    <row r="26" spans="1:11" x14ac:dyDescent="0.2">
      <c r="A26" s="70"/>
      <c r="B26" s="70"/>
      <c r="C26" s="71"/>
      <c r="D26" s="71"/>
      <c r="E26" s="70"/>
      <c r="F26" s="70"/>
    </row>
    <row r="27" spans="1:11" ht="15.75" x14ac:dyDescent="0.25">
      <c r="B27" s="112"/>
      <c r="C27" s="112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14" t="s">
        <v>111</v>
      </c>
      <c r="B2" s="115"/>
      <c r="C2" s="115"/>
    </row>
    <row r="3" spans="1:7" ht="43.5" customHeight="1" x14ac:dyDescent="0.2">
      <c r="A3" s="115"/>
      <c r="B3" s="115"/>
      <c r="C3" s="115"/>
    </row>
    <row r="4" spans="1:7" ht="31.5" x14ac:dyDescent="0.2">
      <c r="A4" s="11" t="s">
        <v>105</v>
      </c>
      <c r="B4" s="11" t="s">
        <v>106</v>
      </c>
      <c r="C4" s="11" t="s">
        <v>107</v>
      </c>
    </row>
    <row r="5" spans="1:7" ht="75" customHeight="1" x14ac:dyDescent="0.2">
      <c r="A5" s="11" t="s">
        <v>109</v>
      </c>
      <c r="B5" s="66"/>
      <c r="C5" s="67">
        <v>300</v>
      </c>
    </row>
    <row r="7" spans="1:7" ht="15.75" x14ac:dyDescent="0.25">
      <c r="A7" s="116" t="s">
        <v>108</v>
      </c>
      <c r="B7" s="116"/>
      <c r="C7" s="116"/>
    </row>
    <row r="8" spans="1:7" ht="15.75" x14ac:dyDescent="0.25">
      <c r="A8" s="73"/>
      <c r="B8" s="73"/>
      <c r="C8" s="73"/>
    </row>
    <row r="9" spans="1:7" ht="15.75" x14ac:dyDescent="0.25">
      <c r="A9" s="73"/>
      <c r="B9" s="73"/>
      <c r="C9" s="73"/>
    </row>
    <row r="10" spans="1:7" ht="15.75" x14ac:dyDescent="0.25">
      <c r="A10" s="73"/>
      <c r="B10" s="73"/>
      <c r="C10" s="73"/>
    </row>
    <row r="12" spans="1:7" ht="0.75" customHeight="1" x14ac:dyDescent="0.25">
      <c r="A12" s="110" t="s">
        <v>92</v>
      </c>
      <c r="B12" s="117"/>
      <c r="C12" s="72" t="s">
        <v>93</v>
      </c>
      <c r="D12" s="20"/>
      <c r="E12" s="20"/>
      <c r="G12" s="72"/>
    </row>
    <row r="13" spans="1:7" x14ac:dyDescent="0.2">
      <c r="A13" t="s">
        <v>79</v>
      </c>
      <c r="C13" s="74" t="s">
        <v>78</v>
      </c>
    </row>
    <row r="14" spans="1:7" s="68" customFormat="1" ht="0.75" customHeight="1" x14ac:dyDescent="0.25">
      <c r="A14" s="68" t="s">
        <v>79</v>
      </c>
      <c r="C14" s="69" t="s">
        <v>78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</vt:lpstr>
      <vt:lpstr>МП</vt:lpstr>
      <vt:lpstr>Резервный фонд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2015-05-19T01:58:39Z</cp:lastPrinted>
  <dcterms:created xsi:type="dcterms:W3CDTF">1996-10-08T23:32:33Z</dcterms:created>
  <dcterms:modified xsi:type="dcterms:W3CDTF">2015-05-19T01:58:40Z</dcterms:modified>
</cp:coreProperties>
</file>