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исполнение " sheetId="8" r:id="rId1"/>
    <sheet name="М П" sheetId="11" r:id="rId2"/>
  </sheets>
  <definedNames>
    <definedName name="_xlnm.Print_Area" localSheetId="0">'исполнение '!$A$1:$E$94</definedName>
    <definedName name="_xlnm.Print_Area" localSheetId="1">'М П'!$A$1:$E$18</definedName>
  </definedNames>
  <calcPr calcId="145621"/>
</workbook>
</file>

<file path=xl/calcChain.xml><?xml version="1.0" encoding="utf-8"?>
<calcChain xmlns="http://schemas.openxmlformats.org/spreadsheetml/2006/main">
  <c r="D83" i="8" l="1"/>
  <c r="C83" i="8"/>
  <c r="D81" i="8"/>
  <c r="C81" i="8"/>
  <c r="C45" i="8"/>
  <c r="C43" i="8"/>
  <c r="E44" i="8"/>
  <c r="D43" i="8"/>
  <c r="E67" i="8"/>
  <c r="D66" i="8"/>
  <c r="C66" i="8"/>
  <c r="E43" i="8" l="1"/>
  <c r="E66" i="8"/>
  <c r="E30" i="8"/>
  <c r="D16" i="11" l="1"/>
  <c r="C16" i="11"/>
  <c r="E15" i="11"/>
  <c r="E14" i="11"/>
  <c r="E13" i="11"/>
  <c r="E12" i="11"/>
  <c r="E11" i="11"/>
  <c r="E10" i="11"/>
  <c r="E9" i="11"/>
  <c r="E8" i="11"/>
  <c r="E7" i="11"/>
  <c r="E16" i="11" l="1"/>
  <c r="E28" i="8"/>
  <c r="D61" i="8" l="1"/>
  <c r="C61" i="8"/>
  <c r="D55" i="8"/>
  <c r="C55" i="8"/>
  <c r="D50" i="8"/>
  <c r="C50" i="8"/>
  <c r="D45" i="8"/>
  <c r="D38" i="8"/>
  <c r="C38" i="8"/>
  <c r="D34" i="8"/>
  <c r="C34" i="8"/>
  <c r="D24" i="8"/>
  <c r="C24" i="8"/>
  <c r="D8" i="8"/>
  <c r="C8" i="8"/>
  <c r="E24" i="8" l="1"/>
  <c r="H16" i="11"/>
  <c r="H15" i="11"/>
  <c r="H14" i="11"/>
  <c r="H13" i="11"/>
  <c r="H12" i="11"/>
  <c r="H11" i="11"/>
  <c r="H10" i="11"/>
  <c r="H9" i="11"/>
  <c r="H8" i="11"/>
  <c r="H7" i="11"/>
  <c r="D22" i="8" l="1"/>
  <c r="D80" i="8" l="1"/>
  <c r="E9" i="8" l="1"/>
  <c r="E10" i="8"/>
  <c r="E11" i="8"/>
  <c r="E12" i="8"/>
  <c r="E13" i="8"/>
  <c r="E15" i="8"/>
  <c r="E16" i="8"/>
  <c r="E17" i="8"/>
  <c r="E18" i="8"/>
  <c r="E19" i="8"/>
  <c r="C80" i="8"/>
  <c r="E65" i="8"/>
  <c r="D64" i="8"/>
  <c r="C64" i="8"/>
  <c r="E63" i="8"/>
  <c r="E62" i="8"/>
  <c r="E60" i="8"/>
  <c r="E59" i="8"/>
  <c r="E58" i="8"/>
  <c r="E57" i="8"/>
  <c r="E56" i="8"/>
  <c r="E54" i="8"/>
  <c r="D53" i="8"/>
  <c r="C53" i="8"/>
  <c r="E52" i="8"/>
  <c r="E51" i="8"/>
  <c r="E49" i="8"/>
  <c r="E48" i="8"/>
  <c r="E47" i="8"/>
  <c r="E46" i="8"/>
  <c r="E42" i="8"/>
  <c r="E41" i="8"/>
  <c r="E40" i="8"/>
  <c r="E39" i="8"/>
  <c r="E37" i="8"/>
  <c r="E36" i="8"/>
  <c r="E35" i="8"/>
  <c r="E33" i="8"/>
  <c r="D32" i="8"/>
  <c r="C32" i="8"/>
  <c r="C68" i="8" s="1"/>
  <c r="E31" i="8"/>
  <c r="E29" i="8"/>
  <c r="E27" i="8"/>
  <c r="E26" i="8"/>
  <c r="E25" i="8"/>
  <c r="E21" i="8"/>
  <c r="C22" i="8"/>
  <c r="D68" i="8" l="1"/>
  <c r="E53" i="8"/>
  <c r="E64" i="8"/>
  <c r="E61" i="8"/>
  <c r="E55" i="8"/>
  <c r="E50" i="8"/>
  <c r="E45" i="8"/>
  <c r="E38" i="8"/>
  <c r="E34" i="8"/>
  <c r="E32" i="8"/>
  <c r="E22" i="8"/>
  <c r="E8" i="8"/>
  <c r="E68" i="8" l="1"/>
</calcChain>
</file>

<file path=xl/sharedStrings.xml><?xml version="1.0" encoding="utf-8"?>
<sst xmlns="http://schemas.openxmlformats.org/spreadsheetml/2006/main" count="130" uniqueCount="114">
  <si>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</si>
  <si>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</si>
  <si>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</si>
  <si>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</si>
  <si>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</si>
  <si>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</si>
  <si>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</si>
  <si>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</si>
  <si>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</si>
  <si>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</si>
  <si>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</si>
  <si>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</si>
  <si>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</si>
  <si>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</si>
  <si>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</si>
  <si>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</si>
  <si>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</si>
  <si>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</si>
  <si>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</si>
  <si>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</si>
  <si>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</si>
  <si>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</si>
  <si>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</si>
  <si>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</si>
  <si>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</si>
  <si>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</si>
  <si>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</si>
  <si>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</si>
  <si>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</si>
  <si>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</si>
  <si>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</si>
  <si>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</si>
  <si>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</si>
  <si>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</si>
  <si>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</si>
  <si>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</si>
  <si>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</si>
  <si>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</si>
  <si>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</si>
  <si>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</si>
  <si>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</si>
  <si>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</si>
  <si>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</si>
  <si>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</si>
  <si>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</si>
  <si>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</si>
  <si>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</si>
  <si>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</si>
  <si>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</si>
  <si>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</si>
  <si>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</si>
  <si>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</si>
  <si>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</si>
  <si>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</si>
  <si>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</si>
  <si>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</si>
  <si>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</si>
  <si>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</si>
  <si>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</si>
  <si>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</si>
  <si>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</si>
  <si>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</si>
  <si>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</si>
  <si>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</si>
  <si>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</si>
  <si>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Средства массовой информации</t>
  </si>
  <si>
    <t>Периодическая печать и издательства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</si>
  <si>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</si>
  <si>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</si>
  <si>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</si>
  <si>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</si>
  <si>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</si>
  <si>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</si>
  <si>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№ п\п</t>
  </si>
  <si>
    <t>Наименование программы</t>
  </si>
  <si>
    <t>%  исполнения к годовым назначениям</t>
  </si>
  <si>
    <t>Всего</t>
  </si>
  <si>
    <t>Муниципальная программа города Канска "Развитие образования"</t>
  </si>
  <si>
    <t>Муниципальная программа города Канска "Социальная поддержка населения"</t>
  </si>
  <si>
    <t>Муниципальная программа города Канска "Городское хозяйство"</t>
  </si>
  <si>
    <t>Муниципальная программа города Канска "Защита населения от чрезвычайных ситуаций природного и техногенного характера"</t>
  </si>
  <si>
    <t>Муниципальная программа города Канска "Развитие культуры"</t>
  </si>
  <si>
    <t>Муниципальная программа города Канска "Развитие физической культуры, спорта, туризма и молодежной политики"</t>
  </si>
  <si>
    <t>Муниципальная программа города Канска "Развитие инвестиционной деятельности, малого и среднего предпринимательства"</t>
  </si>
  <si>
    <t>Муниципальная программа города Канска "Обеспечение доступным и комфортным жильем жителей города"</t>
  </si>
  <si>
    <t>Муниципальная программа города Канска "Управление муниципальными финансами"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</si>
  <si>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</si>
  <si>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</si>
  <si>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</si>
  <si>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</si>
  <si>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</si>
  <si>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</si>
  <si>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рублей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</si>
  <si>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</si>
  <si>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</si>
  <si>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</si>
  <si>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</si>
  <si>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</si>
  <si>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</si>
  <si>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Судебная система</t>
  </si>
  <si>
    <t xml:space="preserve">Кассовое исполнение </t>
  </si>
  <si>
    <t>за 2016 год  по состоянию на 01 апреля 2016 года</t>
  </si>
  <si>
    <t>Информация о реализации муниципальных  программ
города Канска по состоянию на 01 апреля 2016 года</t>
  </si>
  <si>
    <t>Годовой план с учетом изменений на 01.04.2016 г.</t>
  </si>
  <si>
    <t>Годовой план с учетом изменений на 01 апреля 2016 г.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</si>
  <si>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01 апреля 2016 года</t>
  </si>
  <si>
    <t>Фактические затраты на оплату труда работников муниципальных учреждений за отчетный квартал, тыс. руб.</t>
  </si>
  <si>
    <t>Резервные фонды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</si>
  <si>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</si>
  <si>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</si>
  <si>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Охрана окружающей среды</t>
  </si>
  <si>
    <t>Охрана объектов растительного и животного мира и среды их обитания</t>
  </si>
  <si>
    <t>Заместитель Главы города по экономике и финансам</t>
  </si>
  <si>
    <t>Н.В. Кадач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</si>
</sst>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_р_."/>
    <numFmt numFmtId="166" formatCode="#,##0.0"/>
  </numFmts>
  <fonts count="17" x14ac:knownFonts="1">
    <font>
      <sz val="10"/>
      <name val="Arial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Times New Roman"/>
      <family val="1"/>
      <charset val="204"/>
    </font>
    <font>
      <sz val="10"/>
      <name val="Arial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93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0" fillId="0" borderId="0" xfId="0" applyNumberForma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0" fillId="0" borderId="0" xfId="0" applyNumberFormat="1"/>
    <xf numFmtId="3" fontId="0" fillId="0" borderId="0" xfId="0" applyNumberFormat="1" applyFill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/>
    <xf numFmtId="0" fontId="7" fillId="0" borderId="0" xfId="0" applyFont="1"/>
    <xf numFmtId="166" fontId="7" fillId="0" borderId="0" xfId="0" applyNumberFormat="1" applyFont="1"/>
    <xf numFmtId="166" fontId="7" fillId="0" borderId="0" xfId="0" applyNumberFormat="1" applyFont="1" applyAlignment="1">
      <alignment horizontal="right"/>
    </xf>
    <xf numFmtId="0" fontId="8" fillId="0" borderId="0" xfId="0" applyFont="1" applyFill="1"/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right" vertical="center" wrapText="1"/>
    </xf>
    <xf numFmtId="2" fontId="8" fillId="0" borderId="0" xfId="0" applyNumberFormat="1" applyFont="1" applyFill="1"/>
    <xf numFmtId="1" fontId="2" fillId="0" borderId="0" xfId="0" applyNumberFormat="1" applyFont="1" applyFill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 shrinkToFit="1"/>
    </xf>
    <xf numFmtId="165" fontId="5" fillId="0" borderId="1" xfId="0" applyNumberFormat="1" applyFont="1" applyFill="1" applyBorder="1" applyAlignment="1">
      <alignment horizontal="right" vertical="center" wrapText="1" shrinkToFit="1"/>
    </xf>
    <xf numFmtId="0" fontId="4" fillId="0" borderId="0" xfId="0" applyFont="1" applyAlignment="1">
      <alignment shrinkToFit="1"/>
    </xf>
    <xf numFmtId="164" fontId="2" fillId="0" borderId="1" xfId="0" applyNumberFormat="1" applyFont="1" applyFill="1" applyBorder="1" applyAlignment="1">
      <alignment horizontal="right" vertical="center" wrapText="1" shrinkToFit="1"/>
    </xf>
    <xf numFmtId="165" fontId="2" fillId="0" borderId="1" xfId="0" applyNumberFormat="1" applyFont="1" applyFill="1" applyBorder="1" applyAlignment="1">
      <alignment horizontal="right" vertical="center" wrapText="1" shrinkToFit="1"/>
    </xf>
    <xf numFmtId="164" fontId="2" fillId="0" borderId="2" xfId="0" applyNumberFormat="1" applyFont="1" applyFill="1" applyBorder="1" applyAlignment="1">
      <alignment horizontal="right" vertical="center" wrapText="1" shrinkToFit="1"/>
    </xf>
    <xf numFmtId="165" fontId="2" fillId="0" borderId="2" xfId="0" applyNumberFormat="1" applyFont="1" applyFill="1" applyBorder="1" applyAlignment="1">
      <alignment horizontal="right" vertical="center" wrapText="1" shrinkToFit="1"/>
    </xf>
    <xf numFmtId="165" fontId="5" fillId="0" borderId="2" xfId="0" applyNumberFormat="1" applyFont="1" applyFill="1" applyBorder="1" applyAlignment="1">
      <alignment horizontal="right" vertical="center" wrapText="1" shrinkToFit="1"/>
    </xf>
    <xf numFmtId="164" fontId="4" fillId="0" borderId="0" xfId="0" applyNumberFormat="1" applyFont="1" applyAlignment="1">
      <alignment shrinkToFit="1"/>
    </xf>
    <xf numFmtId="164" fontId="5" fillId="2" borderId="1" xfId="0" applyNumberFormat="1" applyFont="1" applyFill="1" applyBorder="1" applyAlignment="1">
      <alignment horizontal="right" vertical="center" wrapText="1" shrinkToFit="1"/>
    </xf>
    <xf numFmtId="164" fontId="2" fillId="2" borderId="1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Alignment="1">
      <alignment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shrinkToFit="1"/>
    </xf>
    <xf numFmtId="0" fontId="12" fillId="0" borderId="0" xfId="0" applyFont="1"/>
    <xf numFmtId="166" fontId="12" fillId="0" borderId="0" xfId="0" applyNumberFormat="1" applyFont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right" vertical="center" wrapText="1" shrinkToFit="1"/>
    </xf>
    <xf numFmtId="166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wrapText="1"/>
    </xf>
    <xf numFmtId="4" fontId="15" fillId="0" borderId="1" xfId="1" applyNumberFormat="1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center" wrapText="1" shrinkToFit="1"/>
    </xf>
    <xf numFmtId="0" fontId="5" fillId="0" borderId="6" xfId="0" applyFont="1" applyFill="1" applyBorder="1" applyAlignment="1">
      <alignment horizontal="center" wrapText="1" shrinkToFit="1"/>
    </xf>
    <xf numFmtId="0" fontId="5" fillId="0" borderId="7" xfId="0" applyFont="1" applyFill="1" applyBorder="1" applyAlignment="1">
      <alignment horizontal="center" wrapText="1" shrinkToFit="1"/>
    </xf>
    <xf numFmtId="0" fontId="12" fillId="0" borderId="4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0" fontId="0" fillId="0" borderId="8" xfId="0" applyBorder="1" applyAlignment="1"/>
    <xf numFmtId="0" fontId="13" fillId="0" borderId="0" xfId="0" applyFont="1" applyFill="1" applyBorder="1" applyAlignment="1">
      <alignment horizontal="left" wrapText="1"/>
    </xf>
    <xf numFmtId="2" fontId="13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tabSelected="1" view="pageBreakPreview" zoomScaleNormal="100" zoomScaleSheetLayoutView="100" workbookViewId="0">
      <selection activeCell="D97" sqref="D97"/>
    </sheetView>
  </sheetViews>
  <sheetFormatPr defaultRowHeight="12.75" x14ac:dyDescent="0.2"/>
  <cols>
    <col min="1" max="1" width="7.140625" style="18" customWidth="1"/>
    <col min="2" max="2" width="46.85546875" style="18" customWidth="1"/>
    <col min="3" max="3" width="28.28515625" style="18" customWidth="1"/>
    <col min="4" max="4" width="20.85546875" style="18" customWidth="1"/>
    <col min="5" max="5" width="20.5703125" style="18" customWidth="1"/>
    <col min="6" max="6" width="16.5703125" style="18" customWidth="1"/>
    <col min="7" max="7" width="25.140625" style="18" customWidth="1"/>
    <col min="8" max="16384" width="9.140625" style="18"/>
  </cols>
  <sheetData>
    <row r="1" spans="1:5" ht="20.25" x14ac:dyDescent="0.3">
      <c r="A1" s="22"/>
      <c r="B1" s="63" t="s">
        <v>0</v>
      </c>
      <c r="C1" s="63"/>
      <c r="D1" s="63"/>
      <c r="E1" s="63"/>
    </row>
    <row r="2" spans="1:5" ht="20.25" x14ac:dyDescent="0.2">
      <c r="A2" s="22"/>
      <c r="B2" s="64" t="s">
        <v>101</v>
      </c>
      <c r="C2" s="64"/>
      <c r="D2" s="64"/>
      <c r="E2" s="64"/>
    </row>
    <row r="3" spans="1:5" ht="15.75" x14ac:dyDescent="0.2">
      <c r="A3" s="22"/>
      <c r="B3" s="23"/>
      <c r="C3" s="23"/>
      <c r="D3" s="24"/>
      <c r="E3" s="25"/>
    </row>
    <row r="4" spans="1:5" ht="15.75" x14ac:dyDescent="0.2">
      <c r="A4" s="22"/>
      <c r="B4" s="22"/>
      <c r="C4" s="22"/>
      <c r="D4" s="26"/>
      <c r="E4" s="27" t="s">
        <v>1</v>
      </c>
    </row>
    <row r="5" spans="1:5" ht="90" customHeight="1" x14ac:dyDescent="0.2">
      <c r="A5" s="65" t="s">
        <v>2</v>
      </c>
      <c r="B5" s="65"/>
      <c r="C5" s="48" t="s">
        <v>104</v>
      </c>
      <c r="D5" s="28" t="s">
        <v>3</v>
      </c>
      <c r="E5" s="29" t="s">
        <v>4</v>
      </c>
    </row>
    <row r="6" spans="1:5" ht="18.75" x14ac:dyDescent="0.2">
      <c r="A6" s="66">
        <v>1</v>
      </c>
      <c r="B6" s="66"/>
      <c r="C6" s="49">
        <v>2</v>
      </c>
      <c r="D6" s="49">
        <v>3</v>
      </c>
      <c r="E6" s="30">
        <v>4</v>
      </c>
    </row>
    <row r="7" spans="1:5" ht="15.75" customHeight="1" x14ac:dyDescent="0.2">
      <c r="A7" s="67" t="s">
        <v>5</v>
      </c>
      <c r="B7" s="67"/>
      <c r="C7" s="67"/>
      <c r="D7" s="67"/>
      <c r="E7" s="67"/>
    </row>
    <row r="8" spans="1:5" s="33" customFormat="1" ht="21.75" customHeight="1" x14ac:dyDescent="0.2">
      <c r="A8" s="59" t="s">
        <v>6</v>
      </c>
      <c r="B8" s="59"/>
      <c r="C8" s="31">
        <f>C9+C10+C11+C12+C13+C14+C15+C16+C17+C18+C19+C20</f>
        <v>504986</v>
      </c>
      <c r="D8" s="31">
        <f>D9+D10+D11+D12+D13+D14+D15+D16+D17+D18+D19+D20</f>
        <v>108425</v>
      </c>
      <c r="E8" s="32">
        <f t="shared" ref="E8:E18" si="0">ROUND(D8/C8*100,1)</f>
        <v>21.5</v>
      </c>
    </row>
    <row r="9" spans="1:5" s="33" customFormat="1" ht="23.25" customHeight="1" x14ac:dyDescent="0.2">
      <c r="A9" s="62" t="s">
        <v>7</v>
      </c>
      <c r="B9" s="62"/>
      <c r="C9" s="34">
        <v>294823</v>
      </c>
      <c r="D9" s="34">
        <v>56632</v>
      </c>
      <c r="E9" s="35">
        <f t="shared" si="0"/>
        <v>19.2</v>
      </c>
    </row>
    <row r="10" spans="1:5" s="33" customFormat="1" ht="41.25" customHeight="1" x14ac:dyDescent="0.2">
      <c r="A10" s="60" t="s">
        <v>67</v>
      </c>
      <c r="B10" s="61"/>
      <c r="C10" s="36">
        <v>24312</v>
      </c>
      <c r="D10" s="36">
        <v>4960</v>
      </c>
      <c r="E10" s="35">
        <f t="shared" si="0"/>
        <v>20.399999999999999</v>
      </c>
    </row>
    <row r="11" spans="1:5" s="33" customFormat="1" ht="22.5" customHeight="1" x14ac:dyDescent="0.2">
      <c r="A11" s="62" t="s">
        <v>8</v>
      </c>
      <c r="B11" s="62"/>
      <c r="C11" s="36">
        <v>55247</v>
      </c>
      <c r="D11" s="36">
        <v>13131</v>
      </c>
      <c r="E11" s="37">
        <f t="shared" si="0"/>
        <v>23.8</v>
      </c>
    </row>
    <row r="12" spans="1:5" s="33" customFormat="1" ht="22.5" customHeight="1" x14ac:dyDescent="0.2">
      <c r="A12" s="62" t="s">
        <v>9</v>
      </c>
      <c r="B12" s="62"/>
      <c r="C12" s="34">
        <v>39185</v>
      </c>
      <c r="D12" s="34">
        <v>5903</v>
      </c>
      <c r="E12" s="35">
        <f>ROUND(D12/C12*100,1)</f>
        <v>15.1</v>
      </c>
    </row>
    <row r="13" spans="1:5" s="33" customFormat="1" ht="24.75" customHeight="1" x14ac:dyDescent="0.2">
      <c r="A13" s="62" t="s">
        <v>10</v>
      </c>
      <c r="B13" s="62"/>
      <c r="C13" s="34">
        <v>26101</v>
      </c>
      <c r="D13" s="34">
        <v>4623</v>
      </c>
      <c r="E13" s="35">
        <f t="shared" si="0"/>
        <v>17.7</v>
      </c>
    </row>
    <row r="14" spans="1:5" s="33" customFormat="1" ht="37.5" customHeight="1" x14ac:dyDescent="0.2">
      <c r="A14" s="60" t="s">
        <v>87</v>
      </c>
      <c r="B14" s="68"/>
      <c r="C14" s="34">
        <v>0</v>
      </c>
      <c r="D14" s="34">
        <v>0</v>
      </c>
      <c r="E14" s="35">
        <v>0</v>
      </c>
    </row>
    <row r="15" spans="1:5" s="33" customFormat="1" ht="49.5" customHeight="1" x14ac:dyDescent="0.2">
      <c r="A15" s="60" t="s">
        <v>11</v>
      </c>
      <c r="B15" s="61"/>
      <c r="C15" s="34">
        <v>39876</v>
      </c>
      <c r="D15" s="34">
        <v>11842</v>
      </c>
      <c r="E15" s="35">
        <f t="shared" si="0"/>
        <v>29.7</v>
      </c>
    </row>
    <row r="16" spans="1:5" s="33" customFormat="1" ht="24.75" customHeight="1" x14ac:dyDescent="0.2">
      <c r="A16" s="62" t="s">
        <v>12</v>
      </c>
      <c r="B16" s="62"/>
      <c r="C16" s="34">
        <v>499</v>
      </c>
      <c r="D16" s="34">
        <v>432</v>
      </c>
      <c r="E16" s="35">
        <f t="shared" si="0"/>
        <v>86.6</v>
      </c>
    </row>
    <row r="17" spans="1:6" s="33" customFormat="1" ht="35.25" customHeight="1" x14ac:dyDescent="0.2">
      <c r="A17" s="62" t="s">
        <v>68</v>
      </c>
      <c r="B17" s="62"/>
      <c r="C17" s="34">
        <v>2800</v>
      </c>
      <c r="D17" s="34">
        <v>518</v>
      </c>
      <c r="E17" s="35">
        <f t="shared" si="0"/>
        <v>18.5</v>
      </c>
    </row>
    <row r="18" spans="1:6" s="33" customFormat="1" ht="36.75" customHeight="1" x14ac:dyDescent="0.2">
      <c r="A18" s="62" t="s">
        <v>13</v>
      </c>
      <c r="B18" s="62"/>
      <c r="C18" s="34">
        <v>12704</v>
      </c>
      <c r="D18" s="34">
        <v>7571</v>
      </c>
      <c r="E18" s="35">
        <f t="shared" si="0"/>
        <v>59.6</v>
      </c>
    </row>
    <row r="19" spans="1:6" s="33" customFormat="1" ht="24" customHeight="1" x14ac:dyDescent="0.2">
      <c r="A19" s="62" t="s">
        <v>15</v>
      </c>
      <c r="B19" s="62"/>
      <c r="C19" s="34">
        <v>9439</v>
      </c>
      <c r="D19" s="34">
        <v>2288</v>
      </c>
      <c r="E19" s="35">
        <f>ROUND(D19/C19*100,1)</f>
        <v>24.2</v>
      </c>
    </row>
    <row r="20" spans="1:6" s="33" customFormat="1" ht="24" customHeight="1" x14ac:dyDescent="0.2">
      <c r="A20" s="62" t="s">
        <v>16</v>
      </c>
      <c r="B20" s="62"/>
      <c r="C20" s="34">
        <v>0</v>
      </c>
      <c r="D20" s="34">
        <v>525</v>
      </c>
      <c r="E20" s="35">
        <v>0</v>
      </c>
    </row>
    <row r="21" spans="1:6" s="33" customFormat="1" ht="21" customHeight="1" x14ac:dyDescent="0.2">
      <c r="A21" s="59" t="s">
        <v>17</v>
      </c>
      <c r="B21" s="59"/>
      <c r="C21" s="31">
        <v>2058442</v>
      </c>
      <c r="D21" s="31">
        <v>427029</v>
      </c>
      <c r="E21" s="32">
        <f>ROUND(D21/C21*100,1)</f>
        <v>20.7</v>
      </c>
    </row>
    <row r="22" spans="1:6" s="33" customFormat="1" ht="23.25" customHeight="1" x14ac:dyDescent="0.2">
      <c r="A22" s="59" t="s">
        <v>18</v>
      </c>
      <c r="B22" s="59"/>
      <c r="C22" s="31">
        <f>C8+C21</f>
        <v>2563428</v>
      </c>
      <c r="D22" s="31">
        <f>D8+D21</f>
        <v>535454</v>
      </c>
      <c r="E22" s="32">
        <f>ROUND(D22/C22*100,1)</f>
        <v>20.9</v>
      </c>
    </row>
    <row r="23" spans="1:6" s="33" customFormat="1" ht="21" customHeight="1" x14ac:dyDescent="0.2">
      <c r="A23" s="69" t="s">
        <v>19</v>
      </c>
      <c r="B23" s="69"/>
      <c r="C23" s="69"/>
      <c r="D23" s="69"/>
      <c r="E23" s="69"/>
    </row>
    <row r="24" spans="1:6" s="33" customFormat="1" ht="24.75" customHeight="1" x14ac:dyDescent="0.2">
      <c r="A24" s="59" t="s">
        <v>20</v>
      </c>
      <c r="B24" s="59"/>
      <c r="C24" s="31">
        <f>SUM(C25:C31)</f>
        <v>79100</v>
      </c>
      <c r="D24" s="31">
        <f>SUM(D25:D31)</f>
        <v>16750</v>
      </c>
      <c r="E24" s="38">
        <f>ROUND(D24/C24*100,1)</f>
        <v>21.2</v>
      </c>
    </row>
    <row r="25" spans="1:6" s="33" customFormat="1" ht="39.75" customHeight="1" x14ac:dyDescent="0.2">
      <c r="A25" s="62" t="s">
        <v>21</v>
      </c>
      <c r="B25" s="62"/>
      <c r="C25" s="34">
        <v>1282</v>
      </c>
      <c r="D25" s="34">
        <v>253</v>
      </c>
      <c r="E25" s="35">
        <f t="shared" ref="E25:E30" si="1">ROUND(D25/C25*100,1)</f>
        <v>19.7</v>
      </c>
      <c r="F25" s="39"/>
    </row>
    <row r="26" spans="1:6" s="33" customFormat="1" ht="65.25" customHeight="1" x14ac:dyDescent="0.2">
      <c r="A26" s="62" t="s">
        <v>22</v>
      </c>
      <c r="B26" s="62"/>
      <c r="C26" s="34">
        <v>3830</v>
      </c>
      <c r="D26" s="34">
        <v>574</v>
      </c>
      <c r="E26" s="35">
        <f t="shared" si="1"/>
        <v>15</v>
      </c>
      <c r="F26" s="39"/>
    </row>
    <row r="27" spans="1:6" s="33" customFormat="1" ht="54.75" customHeight="1" x14ac:dyDescent="0.2">
      <c r="A27" s="62" t="s">
        <v>23</v>
      </c>
      <c r="B27" s="62"/>
      <c r="C27" s="34">
        <v>24921</v>
      </c>
      <c r="D27" s="34">
        <v>5272</v>
      </c>
      <c r="E27" s="35">
        <f t="shared" si="1"/>
        <v>21.2</v>
      </c>
    </row>
    <row r="28" spans="1:6" s="33" customFormat="1" ht="54.75" customHeight="1" x14ac:dyDescent="0.2">
      <c r="A28" s="60" t="s">
        <v>99</v>
      </c>
      <c r="B28" s="68"/>
      <c r="C28" s="34">
        <v>10</v>
      </c>
      <c r="D28" s="34">
        <v>0</v>
      </c>
      <c r="E28" s="35">
        <f t="shared" si="1"/>
        <v>0</v>
      </c>
    </row>
    <row r="29" spans="1:6" s="33" customFormat="1" ht="51.75" customHeight="1" x14ac:dyDescent="0.2">
      <c r="A29" s="62" t="s">
        <v>24</v>
      </c>
      <c r="B29" s="62"/>
      <c r="C29" s="34">
        <v>12697</v>
      </c>
      <c r="D29" s="34">
        <v>2861</v>
      </c>
      <c r="E29" s="35">
        <f t="shared" si="1"/>
        <v>22.5</v>
      </c>
    </row>
    <row r="30" spans="1:6" s="33" customFormat="1" ht="29.25" customHeight="1" x14ac:dyDescent="0.2">
      <c r="A30" s="60" t="s">
        <v>107</v>
      </c>
      <c r="B30" s="68"/>
      <c r="C30" s="34">
        <v>200</v>
      </c>
      <c r="D30" s="34">
        <v>0</v>
      </c>
      <c r="E30" s="35">
        <f t="shared" si="1"/>
        <v>0</v>
      </c>
    </row>
    <row r="31" spans="1:6" s="33" customFormat="1" ht="34.5" customHeight="1" x14ac:dyDescent="0.2">
      <c r="A31" s="62" t="s">
        <v>25</v>
      </c>
      <c r="B31" s="62"/>
      <c r="C31" s="34">
        <v>36160</v>
      </c>
      <c r="D31" s="34">
        <v>7790</v>
      </c>
      <c r="E31" s="35">
        <f t="shared" ref="E31:E67" si="2">ROUND(D31/C31*100,1)</f>
        <v>21.5</v>
      </c>
    </row>
    <row r="32" spans="1:6" s="33" customFormat="1" ht="33.75" customHeight="1" x14ac:dyDescent="0.2">
      <c r="A32" s="59" t="s">
        <v>26</v>
      </c>
      <c r="B32" s="59"/>
      <c r="C32" s="31">
        <f>SUM(C33:C33)</f>
        <v>25480</v>
      </c>
      <c r="D32" s="31">
        <f>SUM(D33:D33)</f>
        <v>4828</v>
      </c>
      <c r="E32" s="32">
        <f t="shared" si="2"/>
        <v>18.899999999999999</v>
      </c>
    </row>
    <row r="33" spans="1:6" s="33" customFormat="1" ht="54.75" customHeight="1" x14ac:dyDescent="0.2">
      <c r="A33" s="62" t="s">
        <v>27</v>
      </c>
      <c r="B33" s="62"/>
      <c r="C33" s="34">
        <v>25480</v>
      </c>
      <c r="D33" s="34">
        <v>4828</v>
      </c>
      <c r="E33" s="35">
        <f t="shared" si="2"/>
        <v>18.899999999999999</v>
      </c>
    </row>
    <row r="34" spans="1:6" s="33" customFormat="1" ht="26.25" customHeight="1" x14ac:dyDescent="0.2">
      <c r="A34" s="70" t="s">
        <v>28</v>
      </c>
      <c r="B34" s="71"/>
      <c r="C34" s="31">
        <f>SUM(C35:C37)</f>
        <v>146333</v>
      </c>
      <c r="D34" s="31">
        <f>D35+D36+D37</f>
        <v>16183</v>
      </c>
      <c r="E34" s="32">
        <f t="shared" si="2"/>
        <v>11.1</v>
      </c>
    </row>
    <row r="35" spans="1:6" s="33" customFormat="1" ht="22.5" customHeight="1" x14ac:dyDescent="0.2">
      <c r="A35" s="62" t="s">
        <v>29</v>
      </c>
      <c r="B35" s="62"/>
      <c r="C35" s="34">
        <v>32678</v>
      </c>
      <c r="D35" s="34">
        <v>5125</v>
      </c>
      <c r="E35" s="35">
        <f t="shared" si="2"/>
        <v>15.7</v>
      </c>
    </row>
    <row r="36" spans="1:6" s="33" customFormat="1" ht="25.5" customHeight="1" x14ac:dyDescent="0.2">
      <c r="A36" s="60" t="s">
        <v>69</v>
      </c>
      <c r="B36" s="72"/>
      <c r="C36" s="34">
        <v>109449</v>
      </c>
      <c r="D36" s="34">
        <v>11058</v>
      </c>
      <c r="E36" s="35">
        <f t="shared" si="2"/>
        <v>10.1</v>
      </c>
    </row>
    <row r="37" spans="1:6" s="33" customFormat="1" ht="36.75" customHeight="1" x14ac:dyDescent="0.2">
      <c r="A37" s="62" t="s">
        <v>30</v>
      </c>
      <c r="B37" s="62"/>
      <c r="C37" s="34">
        <v>4206</v>
      </c>
      <c r="D37" s="34">
        <v>0</v>
      </c>
      <c r="E37" s="35">
        <f t="shared" si="2"/>
        <v>0</v>
      </c>
    </row>
    <row r="38" spans="1:6" s="33" customFormat="1" ht="25.5" customHeight="1" x14ac:dyDescent="0.2">
      <c r="A38" s="59" t="s">
        <v>31</v>
      </c>
      <c r="B38" s="59"/>
      <c r="C38" s="31">
        <f>SUM(C39:C42)</f>
        <v>938031</v>
      </c>
      <c r="D38" s="31">
        <f>SUM(D39:D42)</f>
        <v>194099</v>
      </c>
      <c r="E38" s="32">
        <f t="shared" si="2"/>
        <v>20.7</v>
      </c>
      <c r="F38" s="39"/>
    </row>
    <row r="39" spans="1:6" s="33" customFormat="1" ht="23.25" customHeight="1" x14ac:dyDescent="0.2">
      <c r="A39" s="60" t="s">
        <v>32</v>
      </c>
      <c r="B39" s="72"/>
      <c r="C39" s="34">
        <v>718819</v>
      </c>
      <c r="D39" s="34">
        <v>173705</v>
      </c>
      <c r="E39" s="35">
        <f t="shared" si="2"/>
        <v>24.2</v>
      </c>
      <c r="F39" s="39"/>
    </row>
    <row r="40" spans="1:6" s="33" customFormat="1" ht="24.75" customHeight="1" x14ac:dyDescent="0.2">
      <c r="A40" s="62" t="s">
        <v>33</v>
      </c>
      <c r="B40" s="62"/>
      <c r="C40" s="34">
        <v>164461</v>
      </c>
      <c r="D40" s="34">
        <v>8473</v>
      </c>
      <c r="E40" s="35">
        <f t="shared" si="2"/>
        <v>5.2</v>
      </c>
    </row>
    <row r="41" spans="1:6" s="33" customFormat="1" ht="25.5" customHeight="1" x14ac:dyDescent="0.2">
      <c r="A41" s="62" t="s">
        <v>34</v>
      </c>
      <c r="B41" s="62"/>
      <c r="C41" s="34">
        <v>41223</v>
      </c>
      <c r="D41" s="34">
        <v>8674</v>
      </c>
      <c r="E41" s="35">
        <f t="shared" si="2"/>
        <v>21</v>
      </c>
    </row>
    <row r="42" spans="1:6" s="33" customFormat="1" ht="36.75" customHeight="1" x14ac:dyDescent="0.2">
      <c r="A42" s="62" t="s">
        <v>35</v>
      </c>
      <c r="B42" s="62"/>
      <c r="C42" s="34">
        <v>13528</v>
      </c>
      <c r="D42" s="34">
        <v>3247</v>
      </c>
      <c r="E42" s="35">
        <f>ROUND(D42/C42*100,1)</f>
        <v>24</v>
      </c>
    </row>
    <row r="43" spans="1:6" s="33" customFormat="1" ht="36.75" customHeight="1" x14ac:dyDescent="0.2">
      <c r="A43" s="70" t="s">
        <v>110</v>
      </c>
      <c r="B43" s="75"/>
      <c r="C43" s="31">
        <f>C44</f>
        <v>456</v>
      </c>
      <c r="D43" s="31">
        <f>D44</f>
        <v>0</v>
      </c>
      <c r="E43" s="32">
        <f t="shared" ref="E43:E44" si="3">ROUND(D43/C43*100,1)</f>
        <v>0</v>
      </c>
    </row>
    <row r="44" spans="1:6" s="33" customFormat="1" ht="36.75" customHeight="1" x14ac:dyDescent="0.2">
      <c r="A44" s="60" t="s">
        <v>111</v>
      </c>
      <c r="B44" s="68"/>
      <c r="C44" s="34">
        <v>456</v>
      </c>
      <c r="D44" s="34">
        <v>0</v>
      </c>
      <c r="E44" s="35">
        <f t="shared" si="3"/>
        <v>0</v>
      </c>
    </row>
    <row r="45" spans="1:6" s="33" customFormat="1" ht="24.75" customHeight="1" x14ac:dyDescent="0.2">
      <c r="A45" s="73" t="s">
        <v>36</v>
      </c>
      <c r="B45" s="73"/>
      <c r="C45" s="31">
        <f>SUM(C46:C49)</f>
        <v>1154816</v>
      </c>
      <c r="D45" s="31">
        <f>SUM(D46:D49)</f>
        <v>247888</v>
      </c>
      <c r="E45" s="32">
        <f>ROUND(D45/C45*100,1)</f>
        <v>21.5</v>
      </c>
    </row>
    <row r="46" spans="1:6" s="33" customFormat="1" ht="23.25" customHeight="1" x14ac:dyDescent="0.2">
      <c r="A46" s="74" t="s">
        <v>37</v>
      </c>
      <c r="B46" s="74"/>
      <c r="C46" s="34">
        <v>439614</v>
      </c>
      <c r="D46" s="34">
        <v>94234</v>
      </c>
      <c r="E46" s="35">
        <f t="shared" si="2"/>
        <v>21.4</v>
      </c>
      <c r="F46" s="39"/>
    </row>
    <row r="47" spans="1:6" s="33" customFormat="1" ht="25.5" customHeight="1" x14ac:dyDescent="0.2">
      <c r="A47" s="62" t="s">
        <v>38</v>
      </c>
      <c r="B47" s="62"/>
      <c r="C47" s="34">
        <v>646995</v>
      </c>
      <c r="D47" s="34">
        <v>142537</v>
      </c>
      <c r="E47" s="35">
        <f t="shared" si="2"/>
        <v>22</v>
      </c>
    </row>
    <row r="48" spans="1:6" s="33" customFormat="1" ht="24.75" customHeight="1" x14ac:dyDescent="0.2">
      <c r="A48" s="62" t="s">
        <v>39</v>
      </c>
      <c r="B48" s="62"/>
      <c r="C48" s="34">
        <v>20966</v>
      </c>
      <c r="D48" s="34">
        <v>1580</v>
      </c>
      <c r="E48" s="35">
        <f t="shared" si="2"/>
        <v>7.5</v>
      </c>
    </row>
    <row r="49" spans="1:6" s="33" customFormat="1" ht="24.75" customHeight="1" x14ac:dyDescent="0.2">
      <c r="A49" s="62" t="s">
        <v>40</v>
      </c>
      <c r="B49" s="62"/>
      <c r="C49" s="34">
        <v>47241</v>
      </c>
      <c r="D49" s="34">
        <v>9537</v>
      </c>
      <c r="E49" s="35">
        <f t="shared" si="2"/>
        <v>20.2</v>
      </c>
    </row>
    <row r="50" spans="1:6" s="33" customFormat="1" ht="25.5" customHeight="1" x14ac:dyDescent="0.2">
      <c r="A50" s="59" t="s">
        <v>41</v>
      </c>
      <c r="B50" s="59"/>
      <c r="C50" s="31">
        <f>SUM(C51:C52)</f>
        <v>62574</v>
      </c>
      <c r="D50" s="31">
        <f>SUM(D51:D52)</f>
        <v>12963</v>
      </c>
      <c r="E50" s="32">
        <f t="shared" si="2"/>
        <v>20.7</v>
      </c>
    </row>
    <row r="51" spans="1:6" s="33" customFormat="1" ht="22.5" customHeight="1" x14ac:dyDescent="0.2">
      <c r="A51" s="62" t="s">
        <v>42</v>
      </c>
      <c r="B51" s="62"/>
      <c r="C51" s="34">
        <v>60195</v>
      </c>
      <c r="D51" s="34">
        <v>12490</v>
      </c>
      <c r="E51" s="35">
        <f t="shared" si="2"/>
        <v>20.7</v>
      </c>
      <c r="F51" s="39"/>
    </row>
    <row r="52" spans="1:6" s="33" customFormat="1" ht="35.25" customHeight="1" x14ac:dyDescent="0.2">
      <c r="A52" s="62" t="s">
        <v>43</v>
      </c>
      <c r="B52" s="62"/>
      <c r="C52" s="34">
        <v>2379</v>
      </c>
      <c r="D52" s="34">
        <v>473</v>
      </c>
      <c r="E52" s="35">
        <f t="shared" si="2"/>
        <v>19.899999999999999</v>
      </c>
    </row>
    <row r="53" spans="1:6" s="33" customFormat="1" ht="27.75" customHeight="1" x14ac:dyDescent="0.2">
      <c r="A53" s="59" t="s">
        <v>44</v>
      </c>
      <c r="B53" s="59"/>
      <c r="C53" s="31">
        <f>SUM(C54:C54)</f>
        <v>45</v>
      </c>
      <c r="D53" s="31">
        <f>SUM(D54:D54)</f>
        <v>0</v>
      </c>
      <c r="E53" s="32">
        <f t="shared" si="2"/>
        <v>0</v>
      </c>
    </row>
    <row r="54" spans="1:6" s="33" customFormat="1" ht="30.75" customHeight="1" x14ac:dyDescent="0.2">
      <c r="A54" s="62" t="s">
        <v>45</v>
      </c>
      <c r="B54" s="62"/>
      <c r="C54" s="34">
        <v>45</v>
      </c>
      <c r="D54" s="34">
        <v>0</v>
      </c>
      <c r="E54" s="35">
        <f t="shared" si="2"/>
        <v>0</v>
      </c>
    </row>
    <row r="55" spans="1:6" s="33" customFormat="1" ht="24" customHeight="1" x14ac:dyDescent="0.2">
      <c r="A55" s="59" t="s">
        <v>46</v>
      </c>
      <c r="B55" s="59"/>
      <c r="C55" s="31">
        <f>SUM(C56:C60)</f>
        <v>193552</v>
      </c>
      <c r="D55" s="31">
        <f>SUM(D56:D60)</f>
        <v>32421</v>
      </c>
      <c r="E55" s="32">
        <f t="shared" si="2"/>
        <v>16.8</v>
      </c>
    </row>
    <row r="56" spans="1:6" s="33" customFormat="1" ht="24" customHeight="1" x14ac:dyDescent="0.2">
      <c r="A56" s="62" t="s">
        <v>47</v>
      </c>
      <c r="B56" s="62"/>
      <c r="C56" s="34">
        <v>519</v>
      </c>
      <c r="D56" s="34">
        <v>111</v>
      </c>
      <c r="E56" s="35">
        <f t="shared" si="2"/>
        <v>21.4</v>
      </c>
    </row>
    <row r="57" spans="1:6" s="33" customFormat="1" ht="27.75" customHeight="1" x14ac:dyDescent="0.2">
      <c r="A57" s="62" t="s">
        <v>48</v>
      </c>
      <c r="B57" s="62"/>
      <c r="C57" s="34">
        <v>56993</v>
      </c>
      <c r="D57" s="34">
        <v>13597</v>
      </c>
      <c r="E57" s="35">
        <f t="shared" si="2"/>
        <v>23.9</v>
      </c>
    </row>
    <row r="58" spans="1:6" s="33" customFormat="1" ht="24" customHeight="1" x14ac:dyDescent="0.2">
      <c r="A58" s="62" t="s">
        <v>49</v>
      </c>
      <c r="B58" s="62"/>
      <c r="C58" s="34">
        <v>34914</v>
      </c>
      <c r="D58" s="34">
        <v>9091</v>
      </c>
      <c r="E58" s="35">
        <f t="shared" si="2"/>
        <v>26</v>
      </c>
    </row>
    <row r="59" spans="1:6" s="33" customFormat="1" ht="22.5" customHeight="1" x14ac:dyDescent="0.2">
      <c r="A59" s="62" t="s">
        <v>50</v>
      </c>
      <c r="B59" s="62"/>
      <c r="C59" s="34">
        <v>67935</v>
      </c>
      <c r="D59" s="34">
        <v>2281</v>
      </c>
      <c r="E59" s="35">
        <f t="shared" si="2"/>
        <v>3.4</v>
      </c>
    </row>
    <row r="60" spans="1:6" s="33" customFormat="1" ht="33.75" customHeight="1" x14ac:dyDescent="0.2">
      <c r="A60" s="62" t="s">
        <v>51</v>
      </c>
      <c r="B60" s="62"/>
      <c r="C60" s="34">
        <v>33191</v>
      </c>
      <c r="D60" s="34">
        <v>7341</v>
      </c>
      <c r="E60" s="35">
        <f t="shared" si="2"/>
        <v>22.1</v>
      </c>
    </row>
    <row r="61" spans="1:6" s="33" customFormat="1" ht="27.75" customHeight="1" x14ac:dyDescent="0.2">
      <c r="A61" s="70" t="s">
        <v>52</v>
      </c>
      <c r="B61" s="71"/>
      <c r="C61" s="31">
        <f>SUM(C62:C63)</f>
        <v>27095</v>
      </c>
      <c r="D61" s="31">
        <f>SUM(D62:D63)</f>
        <v>5421</v>
      </c>
      <c r="E61" s="32">
        <f t="shared" si="2"/>
        <v>20</v>
      </c>
      <c r="F61" s="39"/>
    </row>
    <row r="62" spans="1:6" s="33" customFormat="1" ht="25.5" customHeight="1" x14ac:dyDescent="0.2">
      <c r="A62" s="60" t="s">
        <v>53</v>
      </c>
      <c r="B62" s="72"/>
      <c r="C62" s="34">
        <v>17525</v>
      </c>
      <c r="D62" s="34">
        <v>3665</v>
      </c>
      <c r="E62" s="35">
        <f t="shared" si="2"/>
        <v>20.9</v>
      </c>
    </row>
    <row r="63" spans="1:6" s="33" customFormat="1" ht="36" customHeight="1" x14ac:dyDescent="0.2">
      <c r="A63" s="60" t="s">
        <v>54</v>
      </c>
      <c r="B63" s="72"/>
      <c r="C63" s="34">
        <v>9570</v>
      </c>
      <c r="D63" s="34">
        <v>1756</v>
      </c>
      <c r="E63" s="35">
        <f t="shared" si="2"/>
        <v>18.3</v>
      </c>
    </row>
    <row r="64" spans="1:6" s="33" customFormat="1" ht="28.5" customHeight="1" x14ac:dyDescent="0.2">
      <c r="A64" s="70" t="s">
        <v>65</v>
      </c>
      <c r="B64" s="71"/>
      <c r="C64" s="31">
        <f>C65</f>
        <v>1405</v>
      </c>
      <c r="D64" s="31">
        <f>D65</f>
        <v>237</v>
      </c>
      <c r="E64" s="32">
        <f t="shared" si="2"/>
        <v>16.899999999999999</v>
      </c>
    </row>
    <row r="65" spans="1:5" s="33" customFormat="1" ht="24.75" customHeight="1" x14ac:dyDescent="0.2">
      <c r="A65" s="60" t="s">
        <v>66</v>
      </c>
      <c r="B65" s="72"/>
      <c r="C65" s="34">
        <v>1405</v>
      </c>
      <c r="D65" s="34">
        <v>237</v>
      </c>
      <c r="E65" s="35">
        <f t="shared" si="2"/>
        <v>16.899999999999999</v>
      </c>
    </row>
    <row r="66" spans="1:5" s="33" customFormat="1" ht="36" customHeight="1" x14ac:dyDescent="0.2">
      <c r="A66" s="70" t="s">
        <v>108</v>
      </c>
      <c r="B66" s="75"/>
      <c r="C66" s="31">
        <f>C67</f>
        <v>300</v>
      </c>
      <c r="D66" s="31">
        <f>D67</f>
        <v>0</v>
      </c>
      <c r="E66" s="32">
        <f t="shared" si="2"/>
        <v>0</v>
      </c>
    </row>
    <row r="67" spans="1:5" s="33" customFormat="1" ht="40.5" customHeight="1" x14ac:dyDescent="0.2">
      <c r="A67" s="60" t="s">
        <v>109</v>
      </c>
      <c r="B67" s="68"/>
      <c r="C67" s="34">
        <v>300</v>
      </c>
      <c r="D67" s="34">
        <v>0</v>
      </c>
      <c r="E67" s="35">
        <f t="shared" si="2"/>
        <v>0</v>
      </c>
    </row>
    <row r="68" spans="1:5" s="33" customFormat="1" ht="21.75" customHeight="1" x14ac:dyDescent="0.2">
      <c r="A68" s="59" t="s">
        <v>55</v>
      </c>
      <c r="B68" s="59"/>
      <c r="C68" s="40">
        <f>C24+C32+C34+C38+C43+C45+C50+C53+C55+C61+C64+C66</f>
        <v>2629187</v>
      </c>
      <c r="D68" s="40">
        <f>D24+D32+D34+D38+D43+D45+D50+D53+D55+D61+D64+D66</f>
        <v>530790</v>
      </c>
      <c r="E68" s="32">
        <f>ROUND(D68/C68*100,1)</f>
        <v>20.2</v>
      </c>
    </row>
    <row r="69" spans="1:5" s="33" customFormat="1" ht="27" customHeight="1" x14ac:dyDescent="0.25">
      <c r="A69" s="76" t="s">
        <v>90</v>
      </c>
      <c r="B69" s="77"/>
      <c r="C69" s="77"/>
      <c r="D69" s="77"/>
      <c r="E69" s="78"/>
    </row>
    <row r="70" spans="1:5" s="33" customFormat="1" ht="39" customHeight="1" x14ac:dyDescent="0.2">
      <c r="A70" s="70" t="s">
        <v>72</v>
      </c>
      <c r="B70" s="71"/>
      <c r="C70" s="31">
        <v>65759</v>
      </c>
      <c r="D70" s="31">
        <v>-4664</v>
      </c>
      <c r="E70" s="32" t="s">
        <v>14</v>
      </c>
    </row>
    <row r="71" spans="1:5" s="33" customFormat="1" ht="50.25" customHeight="1" x14ac:dyDescent="0.2">
      <c r="A71" s="70" t="s">
        <v>71</v>
      </c>
      <c r="B71" s="71"/>
      <c r="C71" s="31">
        <v>51892</v>
      </c>
      <c r="D71" s="31">
        <v>0</v>
      </c>
      <c r="E71" s="32" t="s">
        <v>14</v>
      </c>
    </row>
    <row r="72" spans="1:5" s="33" customFormat="1" ht="32.25" customHeight="1" x14ac:dyDescent="0.2">
      <c r="A72" s="70" t="s">
        <v>56</v>
      </c>
      <c r="B72" s="68"/>
      <c r="C72" s="31">
        <v>0</v>
      </c>
      <c r="D72" s="31">
        <v>0</v>
      </c>
      <c r="E72" s="32" t="s">
        <v>14</v>
      </c>
    </row>
    <row r="73" spans="1:5" s="33" customFormat="1" ht="33.75" customHeight="1" x14ac:dyDescent="0.2">
      <c r="A73" s="60" t="s">
        <v>88</v>
      </c>
      <c r="B73" s="79"/>
      <c r="C73" s="34">
        <v>0</v>
      </c>
      <c r="D73" s="34">
        <v>0</v>
      </c>
      <c r="E73" s="32" t="s">
        <v>14</v>
      </c>
    </row>
    <row r="74" spans="1:5" s="33" customFormat="1" ht="48" customHeight="1" x14ac:dyDescent="0.2">
      <c r="A74" s="60" t="s">
        <v>57</v>
      </c>
      <c r="B74" s="79"/>
      <c r="C74" s="34">
        <v>0</v>
      </c>
      <c r="D74" s="34">
        <v>0</v>
      </c>
      <c r="E74" s="32" t="s">
        <v>14</v>
      </c>
    </row>
    <row r="75" spans="1:5" s="33" customFormat="1" ht="35.25" customHeight="1" x14ac:dyDescent="0.2">
      <c r="A75" s="60" t="s">
        <v>58</v>
      </c>
      <c r="B75" s="61"/>
      <c r="C75" s="34">
        <v>51892</v>
      </c>
      <c r="D75" s="34">
        <v>0</v>
      </c>
      <c r="E75" s="32" t="s">
        <v>14</v>
      </c>
    </row>
    <row r="76" spans="1:5" s="33" customFormat="1" ht="46.5" customHeight="1" x14ac:dyDescent="0.2">
      <c r="A76" s="60" t="s">
        <v>70</v>
      </c>
      <c r="B76" s="61"/>
      <c r="C76" s="34">
        <v>210892</v>
      </c>
      <c r="D76" s="34">
        <v>0</v>
      </c>
      <c r="E76" s="32" t="s">
        <v>14</v>
      </c>
    </row>
    <row r="77" spans="1:5" s="33" customFormat="1" ht="50.25" customHeight="1" x14ac:dyDescent="0.2">
      <c r="A77" s="60" t="s">
        <v>59</v>
      </c>
      <c r="B77" s="68"/>
      <c r="C77" s="34">
        <v>210892</v>
      </c>
      <c r="D77" s="34">
        <v>0</v>
      </c>
      <c r="E77" s="32" t="s">
        <v>14</v>
      </c>
    </row>
    <row r="78" spans="1:5" s="33" customFormat="1" ht="50.25" customHeight="1" x14ac:dyDescent="0.2">
      <c r="A78" s="60" t="s">
        <v>89</v>
      </c>
      <c r="B78" s="68"/>
      <c r="C78" s="53">
        <v>-159000</v>
      </c>
      <c r="D78" s="34">
        <v>0</v>
      </c>
      <c r="E78" s="32" t="s">
        <v>14</v>
      </c>
    </row>
    <row r="79" spans="1:5" s="33" customFormat="1" ht="49.5" customHeight="1" x14ac:dyDescent="0.2">
      <c r="A79" s="60" t="s">
        <v>91</v>
      </c>
      <c r="B79" s="68"/>
      <c r="C79" s="53">
        <v>-159000</v>
      </c>
      <c r="D79" s="34">
        <v>0</v>
      </c>
      <c r="E79" s="32" t="s">
        <v>14</v>
      </c>
    </row>
    <row r="80" spans="1:5" s="33" customFormat="1" ht="36" customHeight="1" x14ac:dyDescent="0.2">
      <c r="A80" s="59" t="s">
        <v>60</v>
      </c>
      <c r="B80" s="59"/>
      <c r="C80" s="31">
        <f>C81+C83</f>
        <v>13867</v>
      </c>
      <c r="D80" s="31">
        <f>D81+D83</f>
        <v>-4664</v>
      </c>
      <c r="E80" s="32" t="s">
        <v>14</v>
      </c>
    </row>
    <row r="81" spans="1:5" s="33" customFormat="1" ht="24.75" customHeight="1" x14ac:dyDescent="0.2">
      <c r="A81" s="86" t="s">
        <v>61</v>
      </c>
      <c r="B81" s="86"/>
      <c r="C81" s="41">
        <f>C82</f>
        <v>-2774320</v>
      </c>
      <c r="D81" s="34">
        <f>D82</f>
        <v>-537503</v>
      </c>
      <c r="E81" s="35" t="s">
        <v>14</v>
      </c>
    </row>
    <row r="82" spans="1:5" s="33" customFormat="1" ht="33" customHeight="1" x14ac:dyDescent="0.2">
      <c r="A82" s="62" t="s">
        <v>62</v>
      </c>
      <c r="B82" s="62"/>
      <c r="C82" s="41">
        <v>-2774320</v>
      </c>
      <c r="D82" s="34">
        <v>-537503</v>
      </c>
      <c r="E82" s="35" t="s">
        <v>14</v>
      </c>
    </row>
    <row r="83" spans="1:5" s="33" customFormat="1" ht="24" customHeight="1" x14ac:dyDescent="0.2">
      <c r="A83" s="86" t="s">
        <v>63</v>
      </c>
      <c r="B83" s="86"/>
      <c r="C83" s="41">
        <f>C84</f>
        <v>2788187</v>
      </c>
      <c r="D83" s="34">
        <f>D84</f>
        <v>532839</v>
      </c>
      <c r="E83" s="35" t="s">
        <v>14</v>
      </c>
    </row>
    <row r="84" spans="1:5" s="33" customFormat="1" ht="33" customHeight="1" x14ac:dyDescent="0.2">
      <c r="A84" s="62" t="s">
        <v>64</v>
      </c>
      <c r="B84" s="62"/>
      <c r="C84" s="41">
        <v>2788187</v>
      </c>
      <c r="D84" s="34">
        <v>532839</v>
      </c>
      <c r="E84" s="35" t="s">
        <v>14</v>
      </c>
    </row>
    <row r="85" spans="1:5" s="33" customFormat="1" ht="22.5" customHeight="1" x14ac:dyDescent="0.25">
      <c r="A85" s="42"/>
      <c r="B85" s="43"/>
      <c r="C85" s="42"/>
      <c r="D85" s="45"/>
      <c r="E85" s="44"/>
    </row>
    <row r="86" spans="1:5" s="33" customFormat="1" ht="32.25" customHeight="1" x14ac:dyDescent="0.2">
      <c r="A86" s="83" t="s">
        <v>105</v>
      </c>
      <c r="B86" s="83"/>
      <c r="C86" s="83"/>
      <c r="D86" s="83"/>
      <c r="E86" s="83"/>
    </row>
    <row r="87" spans="1:5" s="33" customFormat="1" ht="18" customHeight="1" x14ac:dyDescent="0.2">
      <c r="A87" s="42"/>
      <c r="B87" s="50"/>
      <c r="C87" s="50"/>
      <c r="D87" s="50"/>
      <c r="E87" s="50"/>
    </row>
    <row r="88" spans="1:5" s="33" customFormat="1" ht="18" customHeight="1" x14ac:dyDescent="0.2">
      <c r="A88" s="51" t="s">
        <v>93</v>
      </c>
      <c r="B88" s="84" t="s">
        <v>94</v>
      </c>
      <c r="C88" s="84"/>
      <c r="D88" s="84"/>
      <c r="E88" s="52" t="s">
        <v>95</v>
      </c>
    </row>
    <row r="89" spans="1:5" s="33" customFormat="1" ht="15.75" customHeight="1" x14ac:dyDescent="0.2">
      <c r="A89" s="52">
        <v>1</v>
      </c>
      <c r="B89" s="84">
        <v>2</v>
      </c>
      <c r="C89" s="84"/>
      <c r="D89" s="84"/>
      <c r="E89" s="52">
        <v>3</v>
      </c>
    </row>
    <row r="90" spans="1:5" s="33" customFormat="1" ht="37.5" customHeight="1" x14ac:dyDescent="0.2">
      <c r="A90" s="52">
        <v>1</v>
      </c>
      <c r="B90" s="62" t="s">
        <v>96</v>
      </c>
      <c r="C90" s="62"/>
      <c r="D90" s="62"/>
      <c r="E90" s="52">
        <v>163</v>
      </c>
    </row>
    <row r="91" spans="1:5" s="33" customFormat="1" ht="33" customHeight="1" x14ac:dyDescent="0.2">
      <c r="A91" s="52">
        <v>2</v>
      </c>
      <c r="B91" s="62" t="s">
        <v>97</v>
      </c>
      <c r="C91" s="62"/>
      <c r="D91" s="62"/>
      <c r="E91" s="52">
        <v>13770</v>
      </c>
    </row>
    <row r="92" spans="1:5" s="33" customFormat="1" ht="35.25" customHeight="1" x14ac:dyDescent="0.2">
      <c r="A92" s="52">
        <v>3</v>
      </c>
      <c r="B92" s="62" t="s">
        <v>98</v>
      </c>
      <c r="C92" s="62"/>
      <c r="D92" s="62"/>
      <c r="E92" s="52">
        <v>3264</v>
      </c>
    </row>
    <row r="93" spans="1:5" s="33" customFormat="1" ht="35.25" customHeight="1" x14ac:dyDescent="0.2">
      <c r="A93" s="52">
        <v>4</v>
      </c>
      <c r="B93" s="60" t="s">
        <v>106</v>
      </c>
      <c r="C93" s="85"/>
      <c r="D93" s="68"/>
      <c r="E93" s="52">
        <v>155859</v>
      </c>
    </row>
    <row r="94" spans="1:5" ht="32.25" customHeight="1" x14ac:dyDescent="0.25">
      <c r="A94" s="82" t="s">
        <v>112</v>
      </c>
      <c r="B94" s="82"/>
      <c r="C94" s="82"/>
      <c r="D94" s="43"/>
      <c r="E94" s="57" t="s">
        <v>113</v>
      </c>
    </row>
    <row r="103" spans="1:5" ht="15.75" x14ac:dyDescent="0.25">
      <c r="A103" s="80"/>
      <c r="B103" s="80"/>
      <c r="C103" s="80"/>
      <c r="D103" s="81"/>
      <c r="E103" s="81"/>
    </row>
    <row r="109" spans="1:5" x14ac:dyDescent="0.2">
      <c r="E109" s="18" t="s">
        <v>86</v>
      </c>
    </row>
  </sheetData>
  <mergeCells count="92">
    <mergeCell ref="A43:B43"/>
    <mergeCell ref="A44:B44"/>
    <mergeCell ref="A103:C103"/>
    <mergeCell ref="D103:E103"/>
    <mergeCell ref="A94:C94"/>
    <mergeCell ref="A86:E86"/>
    <mergeCell ref="B88:D88"/>
    <mergeCell ref="B89:D89"/>
    <mergeCell ref="B90:D90"/>
    <mergeCell ref="B91:D91"/>
    <mergeCell ref="B92:D92"/>
    <mergeCell ref="B93:D93"/>
    <mergeCell ref="A81:B81"/>
    <mergeCell ref="A82:B82"/>
    <mergeCell ref="A83:B83"/>
    <mergeCell ref="A84:B84"/>
    <mergeCell ref="A80:B80"/>
    <mergeCell ref="A69:E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63:B63"/>
    <mergeCell ref="A64:B64"/>
    <mergeCell ref="A65:B65"/>
    <mergeCell ref="A68:B68"/>
    <mergeCell ref="A57:B57"/>
    <mergeCell ref="A58:B58"/>
    <mergeCell ref="A59:B59"/>
    <mergeCell ref="A60:B60"/>
    <mergeCell ref="A61:B61"/>
    <mergeCell ref="A62:B62"/>
    <mergeCell ref="A66:B66"/>
    <mergeCell ref="A67:B67"/>
    <mergeCell ref="A39:B39"/>
    <mergeCell ref="A40:B40"/>
    <mergeCell ref="A41:B41"/>
    <mergeCell ref="A42:B42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34:B34"/>
    <mergeCell ref="A35:B35"/>
    <mergeCell ref="A36:B36"/>
    <mergeCell ref="A37:B37"/>
    <mergeCell ref="A38:B38"/>
    <mergeCell ref="A33:B33"/>
    <mergeCell ref="A21:B21"/>
    <mergeCell ref="A22:B22"/>
    <mergeCell ref="A23:E23"/>
    <mergeCell ref="A24:B24"/>
    <mergeCell ref="A25:B25"/>
    <mergeCell ref="A26:B26"/>
    <mergeCell ref="A27:B27"/>
    <mergeCell ref="A29:B29"/>
    <mergeCell ref="A31:B31"/>
    <mergeCell ref="A32:B32"/>
    <mergeCell ref="A28:B28"/>
    <mergeCell ref="A30:B30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8:B8"/>
    <mergeCell ref="A15:B15"/>
    <mergeCell ref="A16:B16"/>
    <mergeCell ref="A17:B17"/>
    <mergeCell ref="B1:E1"/>
    <mergeCell ref="B2:E2"/>
    <mergeCell ref="A5:B5"/>
    <mergeCell ref="A6:B6"/>
    <mergeCell ref="A7:E7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topLeftCell="A16" zoomScaleNormal="130" zoomScaleSheetLayoutView="100" workbookViewId="0">
      <selection activeCell="A18" sqref="A18:C18"/>
    </sheetView>
  </sheetViews>
  <sheetFormatPr defaultRowHeight="12.75" x14ac:dyDescent="0.2"/>
  <cols>
    <col min="1" max="1" width="4.85546875" customWidth="1"/>
    <col min="2" max="2" width="37.5703125" customWidth="1"/>
    <col min="3" max="3" width="19.85546875" style="5" customWidth="1"/>
    <col min="4" max="4" width="18.5703125" style="5" customWidth="1"/>
    <col min="5" max="5" width="17.85546875" customWidth="1"/>
    <col min="6" max="6" width="10.140625" customWidth="1"/>
    <col min="8" max="8" width="11.42578125" hidden="1" customWidth="1"/>
  </cols>
  <sheetData>
    <row r="1" spans="1:8" ht="15.75" x14ac:dyDescent="0.25">
      <c r="B1" s="1"/>
      <c r="C1" s="2"/>
      <c r="D1" s="4"/>
      <c r="E1" s="3"/>
    </row>
    <row r="2" spans="1:8" ht="37.5" customHeight="1" x14ac:dyDescent="0.3">
      <c r="B2" s="88" t="s">
        <v>102</v>
      </c>
      <c r="C2" s="88"/>
      <c r="D2" s="88"/>
      <c r="E2" s="88"/>
    </row>
    <row r="3" spans="1:8" ht="18" x14ac:dyDescent="0.25">
      <c r="B3" s="19"/>
      <c r="C3" s="20"/>
      <c r="D3" s="21"/>
      <c r="E3" s="19"/>
    </row>
    <row r="4" spans="1:8" ht="15.75" customHeight="1" x14ac:dyDescent="0.2">
      <c r="A4" s="89"/>
      <c r="B4" s="89"/>
      <c r="E4" s="6" t="s">
        <v>92</v>
      </c>
    </row>
    <row r="5" spans="1:8" ht="63" x14ac:dyDescent="0.2">
      <c r="A5" s="7" t="s">
        <v>73</v>
      </c>
      <c r="B5" s="7" t="s">
        <v>74</v>
      </c>
      <c r="C5" s="8" t="s">
        <v>103</v>
      </c>
      <c r="D5" s="54" t="s">
        <v>100</v>
      </c>
      <c r="E5" s="55" t="s">
        <v>75</v>
      </c>
    </row>
    <row r="6" spans="1:8" ht="15.75" x14ac:dyDescent="0.25">
      <c r="A6" s="9">
        <v>1</v>
      </c>
      <c r="B6" s="9">
        <v>2</v>
      </c>
      <c r="C6" s="10">
        <v>3</v>
      </c>
      <c r="D6" s="10">
        <v>4</v>
      </c>
      <c r="E6" s="9">
        <v>5</v>
      </c>
    </row>
    <row r="7" spans="1:8" ht="31.5" x14ac:dyDescent="0.2">
      <c r="A7" s="11">
        <v>1</v>
      </c>
      <c r="B7" s="12" t="s">
        <v>77</v>
      </c>
      <c r="C7" s="58">
        <v>1107176561</v>
      </c>
      <c r="D7" s="58">
        <v>243758441</v>
      </c>
      <c r="E7" s="8">
        <f t="shared" ref="E7:E16" si="0">D7/C7*100</f>
        <v>22.016221223093613</v>
      </c>
      <c r="F7" s="13"/>
      <c r="H7" s="13" t="e">
        <f>#REF!+#REF!+#REF!</f>
        <v>#REF!</v>
      </c>
    </row>
    <row r="8" spans="1:8" ht="47.25" x14ac:dyDescent="0.2">
      <c r="A8" s="11">
        <v>2</v>
      </c>
      <c r="B8" s="12" t="s">
        <v>78</v>
      </c>
      <c r="C8" s="58">
        <v>91364445</v>
      </c>
      <c r="D8" s="58">
        <v>21113931.109999999</v>
      </c>
      <c r="E8" s="8">
        <f t="shared" si="0"/>
        <v>23.109570807331011</v>
      </c>
      <c r="F8" s="13"/>
      <c r="H8" s="13" t="e">
        <f>#REF!+#REF!+#REF!</f>
        <v>#REF!</v>
      </c>
    </row>
    <row r="9" spans="1:8" ht="31.5" x14ac:dyDescent="0.2">
      <c r="A9" s="11">
        <v>3</v>
      </c>
      <c r="B9" s="12" t="s">
        <v>79</v>
      </c>
      <c r="C9" s="58">
        <v>366756986.38999999</v>
      </c>
      <c r="D9" s="58">
        <v>36731264.039999999</v>
      </c>
      <c r="E9" s="8">
        <f t="shared" si="0"/>
        <v>10.015150468310621</v>
      </c>
      <c r="F9" s="13"/>
      <c r="H9" s="13" t="e">
        <f>#REF!+#REF!+#REF!</f>
        <v>#REF!</v>
      </c>
    </row>
    <row r="10" spans="1:8" ht="78.75" x14ac:dyDescent="0.2">
      <c r="A10" s="11">
        <v>4</v>
      </c>
      <c r="B10" s="12" t="s">
        <v>80</v>
      </c>
      <c r="C10" s="58">
        <v>25480298</v>
      </c>
      <c r="D10" s="58">
        <v>4827583.24</v>
      </c>
      <c r="E10" s="8">
        <f t="shared" si="0"/>
        <v>18.946337440794451</v>
      </c>
      <c r="F10" s="13"/>
      <c r="H10" s="13" t="e">
        <f>#REF!+#REF!+#REF!</f>
        <v>#REF!</v>
      </c>
    </row>
    <row r="11" spans="1:8" ht="31.5" x14ac:dyDescent="0.2">
      <c r="A11" s="11">
        <v>5</v>
      </c>
      <c r="B11" s="12" t="s">
        <v>81</v>
      </c>
      <c r="C11" s="58">
        <v>105010497</v>
      </c>
      <c r="D11" s="58">
        <v>20802923.109999999</v>
      </c>
      <c r="E11" s="8">
        <f t="shared" si="0"/>
        <v>19.810327257093164</v>
      </c>
      <c r="F11" s="13"/>
      <c r="H11" s="14" t="e">
        <f>#REF!+#REF!+#REF!</f>
        <v>#REF!</v>
      </c>
    </row>
    <row r="12" spans="1:8" ht="63" x14ac:dyDescent="0.2">
      <c r="A12" s="11">
        <v>6</v>
      </c>
      <c r="B12" s="12" t="s">
        <v>82</v>
      </c>
      <c r="C12" s="58">
        <v>76596085</v>
      </c>
      <c r="D12" s="58">
        <v>13115378.42</v>
      </c>
      <c r="E12" s="8">
        <f t="shared" si="0"/>
        <v>17.122779081985719</v>
      </c>
      <c r="F12" s="13"/>
      <c r="H12" s="14" t="e">
        <f>#REF!+#REF!+#REF!</f>
        <v>#REF!</v>
      </c>
    </row>
    <row r="13" spans="1:8" ht="63" x14ac:dyDescent="0.2">
      <c r="A13" s="11">
        <v>7</v>
      </c>
      <c r="B13" s="12" t="s">
        <v>83</v>
      </c>
      <c r="C13" s="58">
        <v>616000</v>
      </c>
      <c r="D13" s="58">
        <v>0</v>
      </c>
      <c r="E13" s="8">
        <f t="shared" si="0"/>
        <v>0</v>
      </c>
      <c r="F13" s="13"/>
      <c r="H13" s="13" t="e">
        <f>#REF!+#REF!+#REF!</f>
        <v>#REF!</v>
      </c>
    </row>
    <row r="14" spans="1:8" ht="63" x14ac:dyDescent="0.2">
      <c r="A14" s="11">
        <v>8</v>
      </c>
      <c r="B14" s="12" t="s">
        <v>84</v>
      </c>
      <c r="C14" s="58">
        <v>728658256.02999997</v>
      </c>
      <c r="D14" s="58">
        <v>166100829.5</v>
      </c>
      <c r="E14" s="8">
        <f t="shared" si="0"/>
        <v>22.795436423787859</v>
      </c>
      <c r="F14" s="13"/>
      <c r="H14" s="14" t="e">
        <f>#REF!+#REF!+#REF!</f>
        <v>#REF!</v>
      </c>
    </row>
    <row r="15" spans="1:8" ht="47.25" x14ac:dyDescent="0.2">
      <c r="A15" s="11">
        <v>9</v>
      </c>
      <c r="B15" s="12" t="s">
        <v>85</v>
      </c>
      <c r="C15" s="58">
        <v>11735945</v>
      </c>
      <c r="D15" s="58">
        <v>2622410.27</v>
      </c>
      <c r="E15" s="8">
        <f t="shared" si="0"/>
        <v>22.345113836167432</v>
      </c>
      <c r="F15" s="13"/>
      <c r="H15" s="14" t="e">
        <f>#REF!+#REF!+#REF!</f>
        <v>#REF!</v>
      </c>
    </row>
    <row r="16" spans="1:8" ht="15.75" x14ac:dyDescent="0.2">
      <c r="A16" s="15"/>
      <c r="B16" s="16" t="s">
        <v>76</v>
      </c>
      <c r="C16" s="56">
        <f>C7+C8+C9+C10+C11+C12+C13+C14+C15</f>
        <v>2513395073.4200001</v>
      </c>
      <c r="D16" s="56">
        <f>D7+D8+D9+D10+D11+D12+D13+D14+D15</f>
        <v>509072760.69000006</v>
      </c>
      <c r="E16" s="8">
        <f t="shared" si="0"/>
        <v>20.254386828143975</v>
      </c>
      <c r="F16" s="13"/>
      <c r="H16" s="13" t="e">
        <f>#REF!+#REF!+#REF!</f>
        <v>#REF!</v>
      </c>
    </row>
    <row r="17" spans="1:11" s="18" customFormat="1" ht="15.75" x14ac:dyDescent="0.25">
      <c r="A17" s="90"/>
      <c r="B17" s="90"/>
      <c r="C17" s="90"/>
      <c r="D17" s="91"/>
      <c r="E17" s="91"/>
      <c r="F17" s="17"/>
      <c r="G17" s="17"/>
      <c r="H17" s="17"/>
      <c r="I17" s="17"/>
      <c r="J17" s="17"/>
      <c r="K17" s="17"/>
    </row>
    <row r="18" spans="1:11" ht="25.5" customHeight="1" x14ac:dyDescent="0.25">
      <c r="A18" s="82" t="s">
        <v>112</v>
      </c>
      <c r="B18" s="82"/>
      <c r="C18" s="82"/>
      <c r="D18" s="81" t="s">
        <v>113</v>
      </c>
      <c r="E18" s="92"/>
      <c r="F18" s="46"/>
    </row>
    <row r="19" spans="1:11" x14ac:dyDescent="0.2">
      <c r="A19" s="46"/>
      <c r="B19" s="46"/>
      <c r="C19" s="47"/>
      <c r="D19" s="47"/>
      <c r="E19" s="46"/>
      <c r="F19" s="46"/>
    </row>
    <row r="20" spans="1:11" ht="15.75" x14ac:dyDescent="0.25">
      <c r="B20" s="87"/>
      <c r="C20" s="87"/>
    </row>
  </sheetData>
  <mergeCells count="7">
    <mergeCell ref="B20:C20"/>
    <mergeCell ref="B2:E2"/>
    <mergeCell ref="A4:B4"/>
    <mergeCell ref="A17:C17"/>
    <mergeCell ref="D17:E17"/>
    <mergeCell ref="A18:C18"/>
    <mergeCell ref="D18:E18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исполнение </vt:lpstr>
      <vt:lpstr>М П</vt:lpstr>
      <vt:lpstr>'исполнение '!Область_печати</vt:lpstr>
      <vt:lpstr>'М П'!Область_печати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141</cp:lastModifiedBy>
  <cp:lastPrinted>2016-04-18T04:59:16Z</cp:lastPrinted>
  <dcterms:created xsi:type="dcterms:W3CDTF">1996-10-08T23:32:33Z</dcterms:created>
  <dcterms:modified xsi:type="dcterms:W3CDTF">2016-04-18T06:06:24Z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