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$\inetpub\fukansk.ru\OneDrive\Content\OpenBudg\obudg_tek\2017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'!$A$1:$E$84</definedName>
  </definedNames>
  <calcPr calcId="152511"/>
</workbook>
</file>

<file path=xl/calcChain.xml><?xml version="1.0" encoding="utf-8"?>
<calcChain xmlns="http://schemas.openxmlformats.org/spreadsheetml/2006/main">
  <c r="D79" i="8" l="1"/>
  <c r="C79" i="8"/>
  <c r="E42" i="8"/>
  <c r="E43" i="8"/>
  <c r="E47" i="8"/>
  <c r="E29" i="8"/>
  <c r="D81" i="8" l="1"/>
  <c r="C81" i="8"/>
  <c r="C64" i="8"/>
  <c r="D64" i="8"/>
  <c r="E65" i="8"/>
  <c r="E64" i="8" l="1"/>
  <c r="D61" i="8" l="1"/>
  <c r="C61" i="8"/>
  <c r="D55" i="8"/>
  <c r="C55" i="8"/>
  <c r="D50" i="8"/>
  <c r="C50" i="8"/>
  <c r="D44" i="8"/>
  <c r="C44" i="8"/>
  <c r="D37" i="8"/>
  <c r="C37" i="8"/>
  <c r="D33" i="8"/>
  <c r="C33" i="8"/>
  <c r="D24" i="8"/>
  <c r="C24" i="8"/>
  <c r="D8" i="8"/>
  <c r="C8" i="8"/>
  <c r="E24" i="8" l="1"/>
  <c r="D22" i="8" l="1"/>
  <c r="D78" i="8" l="1"/>
  <c r="E9" i="8" l="1"/>
  <c r="E10" i="8"/>
  <c r="E11" i="8"/>
  <c r="E12" i="8"/>
  <c r="E13" i="8"/>
  <c r="E15" i="8"/>
  <c r="E16" i="8"/>
  <c r="E17" i="8"/>
  <c r="E18" i="8"/>
  <c r="E19" i="8"/>
  <c r="C78" i="8"/>
  <c r="E63" i="8"/>
  <c r="E62" i="8"/>
  <c r="E60" i="8"/>
  <c r="E59" i="8"/>
  <c r="E58" i="8"/>
  <c r="E57" i="8"/>
  <c r="E56" i="8"/>
  <c r="E54" i="8"/>
  <c r="D53" i="8"/>
  <c r="C53" i="8"/>
  <c r="E52" i="8"/>
  <c r="E51" i="8"/>
  <c r="E49" i="8"/>
  <c r="E48" i="8"/>
  <c r="E46" i="8"/>
  <c r="E45" i="8"/>
  <c r="E41" i="8"/>
  <c r="E40" i="8"/>
  <c r="E39" i="8"/>
  <c r="E38" i="8"/>
  <c r="E36" i="8"/>
  <c r="E35" i="8"/>
  <c r="E34" i="8"/>
  <c r="E32" i="8"/>
  <c r="D31" i="8"/>
  <c r="D66" i="8" s="1"/>
  <c r="C31" i="8"/>
  <c r="C66" i="8" s="1"/>
  <c r="E30" i="8"/>
  <c r="E28" i="8"/>
  <c r="E27" i="8"/>
  <c r="E26" i="8"/>
  <c r="E25" i="8"/>
  <c r="E21" i="8"/>
  <c r="C22" i="8"/>
  <c r="E53" i="8" l="1"/>
  <c r="E61" i="8"/>
  <c r="E55" i="8"/>
  <c r="E50" i="8"/>
  <c r="E44" i="8"/>
  <c r="E37" i="8"/>
  <c r="E33" i="8"/>
  <c r="E31" i="8"/>
  <c r="E22" i="8"/>
  <c r="E8" i="8"/>
  <c r="E66" i="8" l="1"/>
</calcChain>
</file>

<file path=xl/sharedStrings.xml><?xml version="1.0" encoding="utf-8"?>
<sst xmlns="http://schemas.openxmlformats.org/spreadsheetml/2006/main" count="101" uniqueCount="87">
  <si>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</si>
  <si>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</si>
  <si>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</si>
  <si>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</si>
  <si>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</si>
  <si>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</si>
  <si>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</si>
  <si>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</si>
  <si>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</si>
  <si>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</si>
  <si>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</si>
  <si>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</si>
  <si>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</si>
  <si>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</si>
  <si>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</si>
  <si>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</si>
  <si>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</si>
  <si>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</si>
  <si>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</si>
  <si>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</si>
  <si>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</si>
  <si>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</si>
  <si>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</si>
  <si>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</si>
  <si>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</si>
  <si>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</si>
  <si>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</si>
  <si>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</si>
  <si>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</si>
  <si>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</si>
  <si>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</si>
  <si>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</si>
  <si>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</si>
  <si>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</si>
  <si>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</si>
  <si>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</si>
  <si>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</si>
  <si>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</si>
  <si>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</si>
  <si>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</si>
  <si>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</si>
  <si>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</si>
  <si>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</si>
  <si>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</si>
  <si>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</si>
  <si>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</si>
  <si>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</si>
  <si>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</si>
  <si>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</si>
  <si>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</si>
  <si>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</si>
  <si>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</si>
  <si>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</si>
  <si>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</si>
  <si>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</si>
  <si>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</si>
  <si>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</si>
  <si>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</si>
  <si>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</si>
  <si>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</si>
  <si>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</si>
  <si>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</si>
  <si>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</si>
  <si>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</si>
  <si>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</si>
  <si>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</si>
  <si>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</si>
  <si>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</si>
  <si>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</si>
  <si>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</si>
  <si>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</si>
  <si>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</si>
  <si>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</si>
  <si>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</si>
  <si>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</si>
  <si>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</si>
  <si>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</si>
  <si>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</si>
  <si>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Годовой план с учетом изменений на 
01 февраля 2017 г.</t>
  </si>
  <si>
    <t>Резервные фонды</t>
  </si>
  <si>
    <t>Молодежная политика</t>
  </si>
  <si>
    <t>Дополнительное образование детей</t>
  </si>
  <si>
    <t>Охрана окружающей среды</t>
  </si>
  <si>
    <t>Охрана объектов растительного и животного мира и среды их обитания</t>
  </si>
  <si>
    <t>Заместитель Главы города по экономике и финансам</t>
  </si>
  <si>
    <t>Н.В. Кадач</t>
  </si>
  <si>
    <t>за 2017 год  по состоянию на 01 февраля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</si>
</sst>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50" t="s">
        <v>0</v>
      </c>
      <c r="C1" s="50"/>
      <c r="D1" s="50"/>
      <c r="E1" s="50"/>
    </row>
    <row r="2" spans="1:5" ht="20.25" x14ac:dyDescent="0.2">
      <c r="A2" s="2"/>
      <c r="B2" s="51" t="s">
        <v>86</v>
      </c>
      <c r="C2" s="51"/>
      <c r="D2" s="51"/>
      <c r="E2" s="51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52" t="s">
        <v>2</v>
      </c>
      <c r="B5" s="52"/>
      <c r="C5" s="26" t="s">
        <v>78</v>
      </c>
      <c r="D5" s="8" t="s">
        <v>3</v>
      </c>
      <c r="E5" s="9" t="s">
        <v>4</v>
      </c>
    </row>
    <row r="6" spans="1:5" ht="18.75" x14ac:dyDescent="0.2">
      <c r="A6" s="53">
        <v>1</v>
      </c>
      <c r="B6" s="53"/>
      <c r="C6" s="27">
        <v>2</v>
      </c>
      <c r="D6" s="27">
        <v>3</v>
      </c>
      <c r="E6" s="10">
        <v>4</v>
      </c>
    </row>
    <row r="7" spans="1:5" ht="15.75" customHeight="1" x14ac:dyDescent="0.2">
      <c r="A7" s="54" t="s">
        <v>5</v>
      </c>
      <c r="B7" s="54"/>
      <c r="C7" s="54"/>
      <c r="D7" s="54"/>
      <c r="E7" s="54"/>
    </row>
    <row r="8" spans="1:5" s="13" customFormat="1" ht="21.75" customHeight="1" x14ac:dyDescent="0.2">
      <c r="A8" s="35" t="s">
        <v>6</v>
      </c>
      <c r="B8" s="35"/>
      <c r="C8" s="11">
        <f>C9+C10+C11+C12+C13+C14+C15+C16+C17+C18+C19+C20</f>
        <v>497384</v>
      </c>
      <c r="D8" s="11">
        <f>D9+D10+D11+D12+D13+D14+D15+D16+D17+D18+D19+D20</f>
        <v>32667</v>
      </c>
      <c r="E8" s="12">
        <f t="shared" ref="E8:E18" si="0">ROUND(D8/C8*100,1)</f>
        <v>6.6</v>
      </c>
    </row>
    <row r="9" spans="1:5" s="13" customFormat="1" ht="23.25" customHeight="1" x14ac:dyDescent="0.2">
      <c r="A9" s="34" t="s">
        <v>7</v>
      </c>
      <c r="B9" s="34"/>
      <c r="C9" s="14">
        <v>291538</v>
      </c>
      <c r="D9" s="14">
        <v>11068</v>
      </c>
      <c r="E9" s="15">
        <f t="shared" si="0"/>
        <v>3.8</v>
      </c>
    </row>
    <row r="10" spans="1:5" s="13" customFormat="1" ht="41.25" customHeight="1" x14ac:dyDescent="0.2">
      <c r="A10" s="36" t="s">
        <v>64</v>
      </c>
      <c r="B10" s="40"/>
      <c r="C10" s="16">
        <v>20443</v>
      </c>
      <c r="D10" s="16">
        <v>1568</v>
      </c>
      <c r="E10" s="15">
        <f t="shared" si="0"/>
        <v>7.7</v>
      </c>
    </row>
    <row r="11" spans="1:5" s="13" customFormat="1" ht="22.5" customHeight="1" x14ac:dyDescent="0.2">
      <c r="A11" s="34" t="s">
        <v>8</v>
      </c>
      <c r="B11" s="34"/>
      <c r="C11" s="16">
        <v>54231</v>
      </c>
      <c r="D11" s="16">
        <v>10191</v>
      </c>
      <c r="E11" s="17">
        <f t="shared" si="0"/>
        <v>18.8</v>
      </c>
    </row>
    <row r="12" spans="1:5" s="13" customFormat="1" ht="22.5" customHeight="1" x14ac:dyDescent="0.2">
      <c r="A12" s="34" t="s">
        <v>9</v>
      </c>
      <c r="B12" s="34"/>
      <c r="C12" s="14">
        <v>42921</v>
      </c>
      <c r="D12" s="14">
        <v>2667</v>
      </c>
      <c r="E12" s="15">
        <f>ROUND(D12/C12*100,1)</f>
        <v>6.2</v>
      </c>
    </row>
    <row r="13" spans="1:5" s="13" customFormat="1" ht="24.75" customHeight="1" x14ac:dyDescent="0.2">
      <c r="A13" s="34" t="s">
        <v>10</v>
      </c>
      <c r="B13" s="34"/>
      <c r="C13" s="14">
        <v>23745</v>
      </c>
      <c r="D13" s="14">
        <v>915</v>
      </c>
      <c r="E13" s="15">
        <f t="shared" si="0"/>
        <v>3.9</v>
      </c>
    </row>
    <row r="14" spans="1:5" s="13" customFormat="1" ht="37.5" customHeight="1" x14ac:dyDescent="0.2">
      <c r="A14" s="36" t="s">
        <v>71</v>
      </c>
      <c r="B14" s="37"/>
      <c r="C14" s="14">
        <v>0</v>
      </c>
      <c r="D14" s="14">
        <v>0</v>
      </c>
      <c r="E14" s="15">
        <v>0</v>
      </c>
    </row>
    <row r="15" spans="1:5" s="13" customFormat="1" ht="49.5" customHeight="1" x14ac:dyDescent="0.2">
      <c r="A15" s="36" t="s">
        <v>11</v>
      </c>
      <c r="B15" s="40"/>
      <c r="C15" s="14">
        <v>38124</v>
      </c>
      <c r="D15" s="14">
        <v>3169</v>
      </c>
      <c r="E15" s="15">
        <f t="shared" si="0"/>
        <v>8.3000000000000007</v>
      </c>
    </row>
    <row r="16" spans="1:5" s="13" customFormat="1" ht="24.75" customHeight="1" x14ac:dyDescent="0.2">
      <c r="A16" s="34" t="s">
        <v>12</v>
      </c>
      <c r="B16" s="34"/>
      <c r="C16" s="14">
        <v>1745</v>
      </c>
      <c r="D16" s="14">
        <v>97</v>
      </c>
      <c r="E16" s="15">
        <f t="shared" si="0"/>
        <v>5.6</v>
      </c>
    </row>
    <row r="17" spans="1:6" s="13" customFormat="1" ht="35.25" customHeight="1" x14ac:dyDescent="0.2">
      <c r="A17" s="34" t="s">
        <v>65</v>
      </c>
      <c r="B17" s="34"/>
      <c r="C17" s="14">
        <v>2420</v>
      </c>
      <c r="D17" s="14">
        <v>83</v>
      </c>
      <c r="E17" s="15">
        <f t="shared" si="0"/>
        <v>3.4</v>
      </c>
    </row>
    <row r="18" spans="1:6" s="13" customFormat="1" ht="36.75" customHeight="1" x14ac:dyDescent="0.2">
      <c r="A18" s="34" t="s">
        <v>13</v>
      </c>
      <c r="B18" s="34"/>
      <c r="C18" s="14">
        <v>12040</v>
      </c>
      <c r="D18" s="14">
        <v>1842</v>
      </c>
      <c r="E18" s="15">
        <f t="shared" si="0"/>
        <v>15.3</v>
      </c>
    </row>
    <row r="19" spans="1:6" s="13" customFormat="1" ht="24" customHeight="1" x14ac:dyDescent="0.2">
      <c r="A19" s="34" t="s">
        <v>15</v>
      </c>
      <c r="B19" s="34"/>
      <c r="C19" s="14">
        <v>10177</v>
      </c>
      <c r="D19" s="14">
        <v>1054</v>
      </c>
      <c r="E19" s="15">
        <f>ROUND(D19/C19*100,1)</f>
        <v>10.4</v>
      </c>
    </row>
    <row r="20" spans="1:6" s="13" customFormat="1" ht="24" customHeight="1" x14ac:dyDescent="0.2">
      <c r="A20" s="34" t="s">
        <v>16</v>
      </c>
      <c r="B20" s="34"/>
      <c r="C20" s="14">
        <v>0</v>
      </c>
      <c r="D20" s="14">
        <v>13</v>
      </c>
      <c r="E20" s="15">
        <v>0</v>
      </c>
    </row>
    <row r="21" spans="1:6" s="13" customFormat="1" ht="21" customHeight="1" x14ac:dyDescent="0.2">
      <c r="A21" s="35" t="s">
        <v>17</v>
      </c>
      <c r="B21" s="35"/>
      <c r="C21" s="11">
        <v>1492036</v>
      </c>
      <c r="D21" s="11">
        <v>111563</v>
      </c>
      <c r="E21" s="12">
        <f>ROUND(D21/C21*100,1)</f>
        <v>7.5</v>
      </c>
    </row>
    <row r="22" spans="1:6" s="13" customFormat="1" ht="23.25" customHeight="1" x14ac:dyDescent="0.2">
      <c r="A22" s="35" t="s">
        <v>18</v>
      </c>
      <c r="B22" s="35"/>
      <c r="C22" s="11">
        <f>C8+C21</f>
        <v>1989420</v>
      </c>
      <c r="D22" s="11">
        <f>D8+D21</f>
        <v>144230</v>
      </c>
      <c r="E22" s="12">
        <f>ROUND(D22/C22*100,1)</f>
        <v>7.2</v>
      </c>
    </row>
    <row r="23" spans="1:6" s="13" customFormat="1" ht="21" customHeight="1" x14ac:dyDescent="0.2">
      <c r="A23" s="49" t="s">
        <v>19</v>
      </c>
      <c r="B23" s="49"/>
      <c r="C23" s="49"/>
      <c r="D23" s="49"/>
      <c r="E23" s="49"/>
    </row>
    <row r="24" spans="1:6" s="13" customFormat="1" ht="24.75" customHeight="1" x14ac:dyDescent="0.2">
      <c r="A24" s="35" t="s">
        <v>20</v>
      </c>
      <c r="B24" s="35"/>
      <c r="C24" s="11">
        <f>SUM(C25:C30)</f>
        <v>74821</v>
      </c>
      <c r="D24" s="11">
        <f>SUM(D25:D30)</f>
        <v>3245</v>
      </c>
      <c r="E24" s="18">
        <f>ROUND(D24/C24*100,1)</f>
        <v>4.3</v>
      </c>
    </row>
    <row r="25" spans="1:6" s="13" customFormat="1" ht="39.75" customHeight="1" x14ac:dyDescent="0.2">
      <c r="A25" s="34" t="s">
        <v>21</v>
      </c>
      <c r="B25" s="34"/>
      <c r="C25" s="14">
        <v>1280</v>
      </c>
      <c r="D25" s="14">
        <v>38</v>
      </c>
      <c r="E25" s="15">
        <f t="shared" ref="E25:E29" si="1">ROUND(D25/C25*100,1)</f>
        <v>3</v>
      </c>
      <c r="F25" s="19"/>
    </row>
    <row r="26" spans="1:6" s="13" customFormat="1" ht="65.25" customHeight="1" x14ac:dyDescent="0.2">
      <c r="A26" s="34" t="s">
        <v>22</v>
      </c>
      <c r="B26" s="34"/>
      <c r="C26" s="14">
        <v>5376</v>
      </c>
      <c r="D26" s="14">
        <v>127</v>
      </c>
      <c r="E26" s="15">
        <f t="shared" si="1"/>
        <v>2.4</v>
      </c>
      <c r="F26" s="19"/>
    </row>
    <row r="27" spans="1:6" s="13" customFormat="1" ht="54.75" customHeight="1" x14ac:dyDescent="0.2">
      <c r="A27" s="34" t="s">
        <v>23</v>
      </c>
      <c r="B27" s="34"/>
      <c r="C27" s="14">
        <v>25624</v>
      </c>
      <c r="D27" s="14">
        <v>879</v>
      </c>
      <c r="E27" s="15">
        <f t="shared" si="1"/>
        <v>3.4</v>
      </c>
    </row>
    <row r="28" spans="1:6" s="13" customFormat="1" ht="51.75" customHeight="1" x14ac:dyDescent="0.2">
      <c r="A28" s="34" t="s">
        <v>24</v>
      </c>
      <c r="B28" s="34"/>
      <c r="C28" s="14">
        <v>12664</v>
      </c>
      <c r="D28" s="14">
        <v>949</v>
      </c>
      <c r="E28" s="15">
        <f t="shared" si="1"/>
        <v>7.5</v>
      </c>
    </row>
    <row r="29" spans="1:6" s="13" customFormat="1" ht="51.75" customHeight="1" x14ac:dyDescent="0.2">
      <c r="A29" s="36" t="s">
        <v>79</v>
      </c>
      <c r="B29" s="37"/>
      <c r="C29" s="14">
        <v>200</v>
      </c>
      <c r="D29" s="14">
        <v>0</v>
      </c>
      <c r="E29" s="15">
        <f t="shared" si="1"/>
        <v>0</v>
      </c>
    </row>
    <row r="30" spans="1:6" s="13" customFormat="1" ht="34.5" customHeight="1" x14ac:dyDescent="0.2">
      <c r="A30" s="34" t="s">
        <v>25</v>
      </c>
      <c r="B30" s="34"/>
      <c r="C30" s="14">
        <v>29677</v>
      </c>
      <c r="D30" s="14">
        <v>1252</v>
      </c>
      <c r="E30" s="15">
        <f t="shared" ref="E30:E65" si="2">ROUND(D30/C30*100,1)</f>
        <v>4.2</v>
      </c>
    </row>
    <row r="31" spans="1:6" s="13" customFormat="1" ht="33.75" customHeight="1" x14ac:dyDescent="0.2">
      <c r="A31" s="35" t="s">
        <v>26</v>
      </c>
      <c r="B31" s="35"/>
      <c r="C31" s="11">
        <f>SUM(C32:C32)</f>
        <v>26887</v>
      </c>
      <c r="D31" s="11">
        <f>SUM(D32:D32)</f>
        <v>985</v>
      </c>
      <c r="E31" s="12">
        <f t="shared" si="2"/>
        <v>3.7</v>
      </c>
    </row>
    <row r="32" spans="1:6" s="13" customFormat="1" ht="54.75" customHeight="1" x14ac:dyDescent="0.2">
      <c r="A32" s="34" t="s">
        <v>27</v>
      </c>
      <c r="B32" s="34"/>
      <c r="C32" s="14">
        <v>26887</v>
      </c>
      <c r="D32" s="14">
        <v>985</v>
      </c>
      <c r="E32" s="15">
        <f t="shared" si="2"/>
        <v>3.7</v>
      </c>
    </row>
    <row r="33" spans="1:6" s="13" customFormat="1" ht="26.25" customHeight="1" x14ac:dyDescent="0.2">
      <c r="A33" s="44" t="s">
        <v>28</v>
      </c>
      <c r="B33" s="45"/>
      <c r="C33" s="11">
        <f>SUM(C34:C36)</f>
        <v>141387</v>
      </c>
      <c r="D33" s="11">
        <f>D34+D35+D36</f>
        <v>797</v>
      </c>
      <c r="E33" s="12">
        <f t="shared" si="2"/>
        <v>0.6</v>
      </c>
    </row>
    <row r="34" spans="1:6" s="13" customFormat="1" ht="22.5" customHeight="1" x14ac:dyDescent="0.2">
      <c r="A34" s="34" t="s">
        <v>29</v>
      </c>
      <c r="B34" s="34"/>
      <c r="C34" s="14">
        <v>32677</v>
      </c>
      <c r="D34" s="14">
        <v>0</v>
      </c>
      <c r="E34" s="15">
        <f t="shared" si="2"/>
        <v>0</v>
      </c>
    </row>
    <row r="35" spans="1:6" s="13" customFormat="1" ht="25.5" customHeight="1" x14ac:dyDescent="0.2">
      <c r="A35" s="36" t="s">
        <v>66</v>
      </c>
      <c r="B35" s="38"/>
      <c r="C35" s="14">
        <v>105404</v>
      </c>
      <c r="D35" s="14">
        <v>797</v>
      </c>
      <c r="E35" s="15">
        <f t="shared" si="2"/>
        <v>0.8</v>
      </c>
    </row>
    <row r="36" spans="1:6" s="13" customFormat="1" ht="36.75" customHeight="1" x14ac:dyDescent="0.2">
      <c r="A36" s="34" t="s">
        <v>30</v>
      </c>
      <c r="B36" s="34"/>
      <c r="C36" s="14">
        <v>3306</v>
      </c>
      <c r="D36" s="14">
        <v>0</v>
      </c>
      <c r="E36" s="15">
        <f t="shared" si="2"/>
        <v>0</v>
      </c>
    </row>
    <row r="37" spans="1:6" s="13" customFormat="1" ht="25.5" customHeight="1" x14ac:dyDescent="0.2">
      <c r="A37" s="35" t="s">
        <v>31</v>
      </c>
      <c r="B37" s="35"/>
      <c r="C37" s="11">
        <f>SUM(C38:C41)</f>
        <v>203391</v>
      </c>
      <c r="D37" s="11">
        <f>SUM(D38:D41)</f>
        <v>822</v>
      </c>
      <c r="E37" s="12">
        <f t="shared" si="2"/>
        <v>0.4</v>
      </c>
      <c r="F37" s="19"/>
    </row>
    <row r="38" spans="1:6" s="13" customFormat="1" ht="23.25" customHeight="1" x14ac:dyDescent="0.2">
      <c r="A38" s="36" t="s">
        <v>32</v>
      </c>
      <c r="B38" s="38"/>
      <c r="C38" s="14">
        <v>16463</v>
      </c>
      <c r="D38" s="14">
        <v>0</v>
      </c>
      <c r="E38" s="15">
        <f t="shared" si="2"/>
        <v>0</v>
      </c>
      <c r="F38" s="19"/>
    </row>
    <row r="39" spans="1:6" s="13" customFormat="1" ht="24.75" customHeight="1" x14ac:dyDescent="0.2">
      <c r="A39" s="34" t="s">
        <v>33</v>
      </c>
      <c r="B39" s="34"/>
      <c r="C39" s="14">
        <v>130171</v>
      </c>
      <c r="D39" s="14">
        <v>0</v>
      </c>
      <c r="E39" s="15">
        <f t="shared" si="2"/>
        <v>0</v>
      </c>
    </row>
    <row r="40" spans="1:6" s="13" customFormat="1" ht="25.5" customHeight="1" x14ac:dyDescent="0.2">
      <c r="A40" s="34" t="s">
        <v>34</v>
      </c>
      <c r="B40" s="34"/>
      <c r="C40" s="14">
        <v>43450</v>
      </c>
      <c r="D40" s="14">
        <v>0</v>
      </c>
      <c r="E40" s="15">
        <f t="shared" si="2"/>
        <v>0</v>
      </c>
    </row>
    <row r="41" spans="1:6" s="13" customFormat="1" ht="36.75" customHeight="1" x14ac:dyDescent="0.2">
      <c r="A41" s="34" t="s">
        <v>35</v>
      </c>
      <c r="B41" s="34"/>
      <c r="C41" s="14">
        <v>13307</v>
      </c>
      <c r="D41" s="14">
        <v>822</v>
      </c>
      <c r="E41" s="15">
        <f t="shared" si="2"/>
        <v>6.2</v>
      </c>
    </row>
    <row r="42" spans="1:6" s="13" customFormat="1" ht="36.75" customHeight="1" x14ac:dyDescent="0.2">
      <c r="A42" s="44" t="s">
        <v>82</v>
      </c>
      <c r="B42" s="46"/>
      <c r="C42" s="11">
        <v>1060</v>
      </c>
      <c r="D42" s="11">
        <v>0</v>
      </c>
      <c r="E42" s="12">
        <f t="shared" si="2"/>
        <v>0</v>
      </c>
    </row>
    <row r="43" spans="1:6" s="13" customFormat="1" ht="36.75" customHeight="1" x14ac:dyDescent="0.2">
      <c r="A43" s="36" t="s">
        <v>83</v>
      </c>
      <c r="B43" s="37"/>
      <c r="C43" s="14">
        <v>1060</v>
      </c>
      <c r="D43" s="14">
        <v>0</v>
      </c>
      <c r="E43" s="12">
        <f t="shared" si="2"/>
        <v>0</v>
      </c>
    </row>
    <row r="44" spans="1:6" s="13" customFormat="1" ht="24.75" customHeight="1" x14ac:dyDescent="0.2">
      <c r="A44" s="47" t="s">
        <v>36</v>
      </c>
      <c r="B44" s="47"/>
      <c r="C44" s="11">
        <f>SUM(C45:C49)</f>
        <v>1163256</v>
      </c>
      <c r="D44" s="11">
        <f>SUM(D45:D49)</f>
        <v>68159</v>
      </c>
      <c r="E44" s="12">
        <f>ROUND(D44/C44*100,1)</f>
        <v>5.9</v>
      </c>
    </row>
    <row r="45" spans="1:6" s="13" customFormat="1" ht="23.25" customHeight="1" x14ac:dyDescent="0.2">
      <c r="A45" s="48" t="s">
        <v>37</v>
      </c>
      <c r="B45" s="48"/>
      <c r="C45" s="14">
        <v>441096</v>
      </c>
      <c r="D45" s="14">
        <v>21857</v>
      </c>
      <c r="E45" s="15">
        <f t="shared" si="2"/>
        <v>5</v>
      </c>
      <c r="F45" s="19"/>
    </row>
    <row r="46" spans="1:6" s="13" customFormat="1" ht="25.5" customHeight="1" x14ac:dyDescent="0.2">
      <c r="A46" s="34" t="s">
        <v>38</v>
      </c>
      <c r="B46" s="34"/>
      <c r="C46" s="14">
        <v>532271</v>
      </c>
      <c r="D46" s="14">
        <v>39811</v>
      </c>
      <c r="E46" s="15">
        <f t="shared" si="2"/>
        <v>7.5</v>
      </c>
    </row>
    <row r="47" spans="1:6" s="13" customFormat="1" ht="25.5" customHeight="1" x14ac:dyDescent="0.2">
      <c r="A47" s="36" t="s">
        <v>81</v>
      </c>
      <c r="B47" s="37"/>
      <c r="C47" s="14">
        <v>112330</v>
      </c>
      <c r="D47" s="14">
        <v>4226</v>
      </c>
      <c r="E47" s="15">
        <f t="shared" si="2"/>
        <v>3.8</v>
      </c>
    </row>
    <row r="48" spans="1:6" s="13" customFormat="1" ht="24.75" customHeight="1" x14ac:dyDescent="0.2">
      <c r="A48" s="34" t="s">
        <v>80</v>
      </c>
      <c r="B48" s="34"/>
      <c r="C48" s="14">
        <v>29842</v>
      </c>
      <c r="D48" s="14">
        <v>311</v>
      </c>
      <c r="E48" s="15">
        <f t="shared" si="2"/>
        <v>1</v>
      </c>
    </row>
    <row r="49" spans="1:6" s="13" customFormat="1" ht="24.75" customHeight="1" x14ac:dyDescent="0.2">
      <c r="A49" s="34" t="s">
        <v>39</v>
      </c>
      <c r="B49" s="34"/>
      <c r="C49" s="14">
        <v>47717</v>
      </c>
      <c r="D49" s="14">
        <v>1954</v>
      </c>
      <c r="E49" s="15">
        <f t="shared" si="2"/>
        <v>4.0999999999999996</v>
      </c>
    </row>
    <row r="50" spans="1:6" s="13" customFormat="1" ht="25.5" customHeight="1" x14ac:dyDescent="0.2">
      <c r="A50" s="35" t="s">
        <v>40</v>
      </c>
      <c r="B50" s="35"/>
      <c r="C50" s="11">
        <f>SUM(C51:C52)</f>
        <v>62386</v>
      </c>
      <c r="D50" s="11">
        <f>SUM(D51:D52)</f>
        <v>2517</v>
      </c>
      <c r="E50" s="12">
        <f t="shared" si="2"/>
        <v>4</v>
      </c>
    </row>
    <row r="51" spans="1:6" s="13" customFormat="1" ht="22.5" customHeight="1" x14ac:dyDescent="0.2">
      <c r="A51" s="34" t="s">
        <v>41</v>
      </c>
      <c r="B51" s="34"/>
      <c r="C51" s="14">
        <v>59974</v>
      </c>
      <c r="D51" s="14">
        <v>2490</v>
      </c>
      <c r="E51" s="15">
        <f t="shared" si="2"/>
        <v>4.2</v>
      </c>
      <c r="F51" s="19"/>
    </row>
    <row r="52" spans="1:6" s="13" customFormat="1" ht="35.25" customHeight="1" x14ac:dyDescent="0.2">
      <c r="A52" s="34" t="s">
        <v>42</v>
      </c>
      <c r="B52" s="34"/>
      <c r="C52" s="14">
        <v>2412</v>
      </c>
      <c r="D52" s="14">
        <v>27</v>
      </c>
      <c r="E52" s="15">
        <f t="shared" si="2"/>
        <v>1.1000000000000001</v>
      </c>
    </row>
    <row r="53" spans="1:6" s="13" customFormat="1" ht="27.75" customHeight="1" x14ac:dyDescent="0.2">
      <c r="A53" s="35" t="s">
        <v>43</v>
      </c>
      <c r="B53" s="35"/>
      <c r="C53" s="11">
        <f>SUM(C54:C54)</f>
        <v>61</v>
      </c>
      <c r="D53" s="11">
        <f>SUM(D54:D54)</f>
        <v>0</v>
      </c>
      <c r="E53" s="12">
        <f t="shared" si="2"/>
        <v>0</v>
      </c>
    </row>
    <row r="54" spans="1:6" s="13" customFormat="1" ht="30.75" customHeight="1" x14ac:dyDescent="0.2">
      <c r="A54" s="34" t="s">
        <v>44</v>
      </c>
      <c r="B54" s="34"/>
      <c r="C54" s="14">
        <v>61</v>
      </c>
      <c r="D54" s="14">
        <v>0</v>
      </c>
      <c r="E54" s="15">
        <f t="shared" si="2"/>
        <v>0</v>
      </c>
    </row>
    <row r="55" spans="1:6" s="13" customFormat="1" ht="24" customHeight="1" x14ac:dyDescent="0.2">
      <c r="A55" s="35" t="s">
        <v>45</v>
      </c>
      <c r="B55" s="35"/>
      <c r="C55" s="11">
        <f>SUM(C56:C60)</f>
        <v>206254</v>
      </c>
      <c r="D55" s="11">
        <f>SUM(D56:D60)</f>
        <v>9786</v>
      </c>
      <c r="E55" s="12">
        <f t="shared" si="2"/>
        <v>4.7</v>
      </c>
    </row>
    <row r="56" spans="1:6" s="13" customFormat="1" ht="24" customHeight="1" x14ac:dyDescent="0.2">
      <c r="A56" s="34" t="s">
        <v>46</v>
      </c>
      <c r="B56" s="34"/>
      <c r="C56" s="14">
        <v>488</v>
      </c>
      <c r="D56" s="14">
        <v>35</v>
      </c>
      <c r="E56" s="15">
        <f t="shared" si="2"/>
        <v>7.2</v>
      </c>
    </row>
    <row r="57" spans="1:6" s="13" customFormat="1" ht="27.75" customHeight="1" x14ac:dyDescent="0.2">
      <c r="A57" s="34" t="s">
        <v>47</v>
      </c>
      <c r="B57" s="34"/>
      <c r="C57" s="14">
        <v>56498</v>
      </c>
      <c r="D57" s="14">
        <v>4133</v>
      </c>
      <c r="E57" s="15">
        <f t="shared" si="2"/>
        <v>7.3</v>
      </c>
    </row>
    <row r="58" spans="1:6" s="13" customFormat="1" ht="24" customHeight="1" x14ac:dyDescent="0.2">
      <c r="A58" s="34" t="s">
        <v>48</v>
      </c>
      <c r="B58" s="34"/>
      <c r="C58" s="14">
        <v>33070</v>
      </c>
      <c r="D58" s="14">
        <v>3064</v>
      </c>
      <c r="E58" s="15">
        <f t="shared" si="2"/>
        <v>9.3000000000000007</v>
      </c>
    </row>
    <row r="59" spans="1:6" s="13" customFormat="1" ht="22.5" customHeight="1" x14ac:dyDescent="0.2">
      <c r="A59" s="34" t="s">
        <v>49</v>
      </c>
      <c r="B59" s="34"/>
      <c r="C59" s="14">
        <v>83007</v>
      </c>
      <c r="D59" s="14">
        <v>0</v>
      </c>
      <c r="E59" s="15">
        <f t="shared" si="2"/>
        <v>0</v>
      </c>
    </row>
    <row r="60" spans="1:6" s="13" customFormat="1" ht="33.75" customHeight="1" x14ac:dyDescent="0.2">
      <c r="A60" s="34" t="s">
        <v>50</v>
      </c>
      <c r="B60" s="34"/>
      <c r="C60" s="14">
        <v>33191</v>
      </c>
      <c r="D60" s="14">
        <v>2554</v>
      </c>
      <c r="E60" s="15">
        <f t="shared" si="2"/>
        <v>7.7</v>
      </c>
    </row>
    <row r="61" spans="1:6" s="13" customFormat="1" ht="27.75" customHeight="1" x14ac:dyDescent="0.2">
      <c r="A61" s="44" t="s">
        <v>51</v>
      </c>
      <c r="B61" s="45"/>
      <c r="C61" s="11">
        <f>SUM(C62:C63)</f>
        <v>29257</v>
      </c>
      <c r="D61" s="11">
        <f>SUM(D62:D63)</f>
        <v>1068</v>
      </c>
      <c r="E61" s="12">
        <f t="shared" si="2"/>
        <v>3.7</v>
      </c>
      <c r="F61" s="19"/>
    </row>
    <row r="62" spans="1:6" s="13" customFormat="1" ht="25.5" customHeight="1" x14ac:dyDescent="0.2">
      <c r="A62" s="36" t="s">
        <v>52</v>
      </c>
      <c r="B62" s="38"/>
      <c r="C62" s="14">
        <v>18916</v>
      </c>
      <c r="D62" s="14">
        <v>770</v>
      </c>
      <c r="E62" s="15">
        <f t="shared" si="2"/>
        <v>4.0999999999999996</v>
      </c>
    </row>
    <row r="63" spans="1:6" s="13" customFormat="1" ht="36" customHeight="1" x14ac:dyDescent="0.2">
      <c r="A63" s="36" t="s">
        <v>53</v>
      </c>
      <c r="B63" s="38"/>
      <c r="C63" s="14">
        <v>10341</v>
      </c>
      <c r="D63" s="14">
        <v>298</v>
      </c>
      <c r="E63" s="15">
        <f t="shared" si="2"/>
        <v>2.9</v>
      </c>
    </row>
    <row r="64" spans="1:6" s="13" customFormat="1" ht="30.75" customHeight="1" x14ac:dyDescent="0.2">
      <c r="A64" s="44" t="s">
        <v>76</v>
      </c>
      <c r="B64" s="46"/>
      <c r="C64" s="11">
        <f>C65</f>
        <v>2600</v>
      </c>
      <c r="D64" s="11">
        <f>D65</f>
        <v>2277</v>
      </c>
      <c r="E64" s="15">
        <f t="shared" si="2"/>
        <v>87.6</v>
      </c>
    </row>
    <row r="65" spans="1:5" s="13" customFormat="1" ht="32.25" customHeight="1" x14ac:dyDescent="0.2">
      <c r="A65" s="36" t="s">
        <v>77</v>
      </c>
      <c r="B65" s="37"/>
      <c r="C65" s="14">
        <v>2600</v>
      </c>
      <c r="D65" s="14">
        <v>2277</v>
      </c>
      <c r="E65" s="15">
        <f t="shared" si="2"/>
        <v>87.6</v>
      </c>
    </row>
    <row r="66" spans="1:5" s="13" customFormat="1" ht="21.75" customHeight="1" x14ac:dyDescent="0.2">
      <c r="A66" s="35" t="s">
        <v>54</v>
      </c>
      <c r="B66" s="35"/>
      <c r="C66" s="20">
        <f>C24+C31+C33+C37+C42+C44+C50+C53+C55+C61+C64</f>
        <v>1911360</v>
      </c>
      <c r="D66" s="20">
        <f>D24+D31+D33+D37+D42+D44+D50+D53+D55+D61+D64</f>
        <v>89656</v>
      </c>
      <c r="E66" s="12">
        <f>ROUND(D66/C66*100,1)</f>
        <v>4.7</v>
      </c>
    </row>
    <row r="67" spans="1:5" s="13" customFormat="1" ht="27" customHeight="1" x14ac:dyDescent="0.25">
      <c r="A67" s="41" t="s">
        <v>74</v>
      </c>
      <c r="B67" s="42"/>
      <c r="C67" s="42"/>
      <c r="D67" s="42"/>
      <c r="E67" s="43"/>
    </row>
    <row r="68" spans="1:5" s="13" customFormat="1" ht="39" customHeight="1" x14ac:dyDescent="0.2">
      <c r="A68" s="44" t="s">
        <v>69</v>
      </c>
      <c r="B68" s="45"/>
      <c r="C68" s="11">
        <v>-78060</v>
      </c>
      <c r="D68" s="11">
        <v>-54574</v>
      </c>
      <c r="E68" s="12" t="s">
        <v>14</v>
      </c>
    </row>
    <row r="69" spans="1:5" s="13" customFormat="1" ht="50.25" customHeight="1" x14ac:dyDescent="0.2">
      <c r="A69" s="44" t="s">
        <v>68</v>
      </c>
      <c r="B69" s="45"/>
      <c r="C69" s="11">
        <v>-78060</v>
      </c>
      <c r="D69" s="11">
        <v>-82949</v>
      </c>
      <c r="E69" s="12" t="s">
        <v>14</v>
      </c>
    </row>
    <row r="70" spans="1:5" s="13" customFormat="1" ht="32.25" customHeight="1" x14ac:dyDescent="0.2">
      <c r="A70" s="44" t="s">
        <v>55</v>
      </c>
      <c r="B70" s="37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36" t="s">
        <v>72</v>
      </c>
      <c r="B71" s="39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36" t="s">
        <v>56</v>
      </c>
      <c r="B72" s="39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36" t="s">
        <v>57</v>
      </c>
      <c r="B73" s="40"/>
      <c r="C73" s="14">
        <v>-78060</v>
      </c>
      <c r="D73" s="14">
        <v>-82949</v>
      </c>
      <c r="E73" s="12" t="s">
        <v>14</v>
      </c>
    </row>
    <row r="74" spans="1:5" s="13" customFormat="1" ht="46.5" customHeight="1" x14ac:dyDescent="0.2">
      <c r="A74" s="36" t="s">
        <v>67</v>
      </c>
      <c r="B74" s="40"/>
      <c r="C74" s="14">
        <v>109089</v>
      </c>
      <c r="D74" s="14">
        <v>0</v>
      </c>
      <c r="E74" s="12" t="s">
        <v>14</v>
      </c>
    </row>
    <row r="75" spans="1:5" s="13" customFormat="1" ht="50.25" customHeight="1" x14ac:dyDescent="0.2">
      <c r="A75" s="36" t="s">
        <v>58</v>
      </c>
      <c r="B75" s="37"/>
      <c r="C75" s="14">
        <v>109089</v>
      </c>
      <c r="D75" s="14">
        <v>0</v>
      </c>
      <c r="E75" s="12" t="s">
        <v>14</v>
      </c>
    </row>
    <row r="76" spans="1:5" s="13" customFormat="1" ht="50.25" customHeight="1" x14ac:dyDescent="0.2">
      <c r="A76" s="36" t="s">
        <v>73</v>
      </c>
      <c r="B76" s="37"/>
      <c r="C76" s="28">
        <v>-187149</v>
      </c>
      <c r="D76" s="14">
        <v>-82949</v>
      </c>
      <c r="E76" s="12" t="s">
        <v>14</v>
      </c>
    </row>
    <row r="77" spans="1:5" s="13" customFormat="1" ht="49.5" customHeight="1" x14ac:dyDescent="0.2">
      <c r="A77" s="36" t="s">
        <v>75</v>
      </c>
      <c r="B77" s="37"/>
      <c r="C77" s="28">
        <v>-187149</v>
      </c>
      <c r="D77" s="14">
        <v>-82949</v>
      </c>
      <c r="E77" s="12" t="s">
        <v>14</v>
      </c>
    </row>
    <row r="78" spans="1:5" s="13" customFormat="1" ht="36" customHeight="1" x14ac:dyDescent="0.2">
      <c r="A78" s="35" t="s">
        <v>59</v>
      </c>
      <c r="B78" s="35"/>
      <c r="C78" s="11">
        <f>C79+C81</f>
        <v>0</v>
      </c>
      <c r="D78" s="11">
        <f>D79+D81</f>
        <v>28375</v>
      </c>
      <c r="E78" s="12" t="s">
        <v>14</v>
      </c>
    </row>
    <row r="79" spans="1:5" s="13" customFormat="1" ht="24.75" customHeight="1" x14ac:dyDescent="0.2">
      <c r="A79" s="33" t="s">
        <v>60</v>
      </c>
      <c r="B79" s="33"/>
      <c r="C79" s="21">
        <f>C80</f>
        <v>-2098509</v>
      </c>
      <c r="D79" s="14">
        <f>D80</f>
        <v>-177440</v>
      </c>
      <c r="E79" s="15" t="s">
        <v>14</v>
      </c>
    </row>
    <row r="80" spans="1:5" s="13" customFormat="1" ht="33" customHeight="1" x14ac:dyDescent="0.2">
      <c r="A80" s="34" t="s">
        <v>61</v>
      </c>
      <c r="B80" s="34"/>
      <c r="C80" s="21">
        <v>-2098509</v>
      </c>
      <c r="D80" s="14">
        <v>-177440</v>
      </c>
      <c r="E80" s="15" t="s">
        <v>14</v>
      </c>
    </row>
    <row r="81" spans="1:5" s="13" customFormat="1" ht="24" customHeight="1" x14ac:dyDescent="0.2">
      <c r="A81" s="33" t="s">
        <v>62</v>
      </c>
      <c r="B81" s="33"/>
      <c r="C81" s="21">
        <f>C82</f>
        <v>2098509</v>
      </c>
      <c r="D81" s="14">
        <f>D82</f>
        <v>205815</v>
      </c>
      <c r="E81" s="15" t="s">
        <v>14</v>
      </c>
    </row>
    <row r="82" spans="1:5" s="13" customFormat="1" ht="33" customHeight="1" x14ac:dyDescent="0.2">
      <c r="A82" s="34" t="s">
        <v>63</v>
      </c>
      <c r="B82" s="34"/>
      <c r="C82" s="21">
        <v>2098509</v>
      </c>
      <c r="D82" s="14">
        <v>205815</v>
      </c>
      <c r="E82" s="15" t="s">
        <v>14</v>
      </c>
    </row>
    <row r="83" spans="1:5" s="13" customFormat="1" ht="22.5" customHeight="1" x14ac:dyDescent="0.25">
      <c r="A83" s="22"/>
      <c r="B83" s="23"/>
      <c r="C83" s="22"/>
      <c r="D83" s="25"/>
      <c r="E83" s="24"/>
    </row>
    <row r="84" spans="1:5" ht="32.25" customHeight="1" x14ac:dyDescent="0.25">
      <c r="A84" s="32" t="s">
        <v>84</v>
      </c>
      <c r="B84" s="32"/>
      <c r="C84" s="32"/>
      <c r="D84" s="23"/>
      <c r="E84" s="29" t="s">
        <v>85</v>
      </c>
    </row>
    <row r="93" spans="1:5" ht="15.75" x14ac:dyDescent="0.25">
      <c r="A93" s="30"/>
      <c r="B93" s="30"/>
      <c r="C93" s="30"/>
      <c r="D93" s="31"/>
      <c r="E93" s="31"/>
    </row>
    <row r="99" spans="5:5" x14ac:dyDescent="0.2">
      <c r="E99" s="1" t="s">
        <v>70</v>
      </c>
    </row>
  </sheetData>
  <mergeCells count="83">
    <mergeCell ref="A8:B8"/>
    <mergeCell ref="A15:B15"/>
    <mergeCell ref="A16:B16"/>
    <mergeCell ref="A17:B17"/>
    <mergeCell ref="B1:E1"/>
    <mergeCell ref="B2:E2"/>
    <mergeCell ref="A5:B5"/>
    <mergeCell ref="A6:B6"/>
    <mergeCell ref="A7:E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2:B32"/>
    <mergeCell ref="A21:B21"/>
    <mergeCell ref="A22:B22"/>
    <mergeCell ref="A23:E23"/>
    <mergeCell ref="A24:B24"/>
    <mergeCell ref="A25:B25"/>
    <mergeCell ref="A26:B26"/>
    <mergeCell ref="A27:B27"/>
    <mergeCell ref="A28:B28"/>
    <mergeCell ref="A30:B30"/>
    <mergeCell ref="A31:B31"/>
    <mergeCell ref="A29:B29"/>
    <mergeCell ref="A53:B53"/>
    <mergeCell ref="A54:B54"/>
    <mergeCell ref="A55:B55"/>
    <mergeCell ref="A33:B33"/>
    <mergeCell ref="A34:B34"/>
    <mergeCell ref="A35:B35"/>
    <mergeCell ref="A36:B36"/>
    <mergeCell ref="A37:B37"/>
    <mergeCell ref="A47:B47"/>
    <mergeCell ref="A42:B42"/>
    <mergeCell ref="A43:B43"/>
    <mergeCell ref="A62:B62"/>
    <mergeCell ref="A64:B64"/>
    <mergeCell ref="A65:B65"/>
    <mergeCell ref="A38:B38"/>
    <mergeCell ref="A39:B39"/>
    <mergeCell ref="A40:B40"/>
    <mergeCell ref="A41:B41"/>
    <mergeCell ref="A56:B56"/>
    <mergeCell ref="A44:B44"/>
    <mergeCell ref="A45:B45"/>
    <mergeCell ref="A46:B46"/>
    <mergeCell ref="A48:B48"/>
    <mergeCell ref="A49:B49"/>
    <mergeCell ref="A50:B50"/>
    <mergeCell ref="A51:B51"/>
    <mergeCell ref="A52:B52"/>
    <mergeCell ref="A57:B57"/>
    <mergeCell ref="A58:B58"/>
    <mergeCell ref="A59:B59"/>
    <mergeCell ref="A60:B60"/>
    <mergeCell ref="A61:B61"/>
    <mergeCell ref="A78:B78"/>
    <mergeCell ref="A77:B77"/>
    <mergeCell ref="A63:B63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93:C93"/>
    <mergeCell ref="D93:E93"/>
    <mergeCell ref="A84:C84"/>
    <mergeCell ref="A79:B79"/>
    <mergeCell ref="A80:B80"/>
    <mergeCell ref="A81:B81"/>
    <mergeCell ref="A82:B82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2017-02-14T04:10:50Z</cp:lastPrinted>
  <dcterms:created xsi:type="dcterms:W3CDTF">1996-10-08T23:32:33Z</dcterms:created>
  <dcterms:modified xsi:type="dcterms:W3CDTF">2017-02-14T07:50:19Z</dcterms:modified>
  <cp:contentStatus/>
</cp:coreProperties>
</file>