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0.40\Content\OpenBudg\_ТекущееИсполнениеБюджета\2017\"/>
    </mc:Choice>
  </mc:AlternateContent>
  <bookViews>
    <workbookView xWindow="120" yWindow="120" windowWidth="9720" windowHeight="7320"/>
  </bookViews>
  <sheets>
    <sheet name="исполнение " sheetId="8" r:id="rId1"/>
  </sheets>
  <definedNames>
    <definedName name="_xlnm.Print_Area" localSheetId="0">'исполнение '!$A$1:$E$83</definedName>
  </definedNames>
  <calcPr calcId="152511" refMode="R1C1"/>
</workbook>
</file>

<file path=xl/calcChain.xml><?xml version="1.0" encoding="utf-8"?>
<calcChain xmlns="http://schemas.openxmlformats.org/spreadsheetml/2006/main">
  <c r="D80" i="8" l="1"/>
  <c r="C78" i="8"/>
  <c r="E29" i="8"/>
  <c r="E20" i="8"/>
  <c r="D78" i="8" l="1"/>
  <c r="C43" i="8"/>
  <c r="D43" i="8"/>
  <c r="E46" i="8"/>
  <c r="C80" i="8" l="1"/>
  <c r="E64" i="8"/>
  <c r="D63" i="8"/>
  <c r="C63" i="8"/>
  <c r="E63" i="8" l="1"/>
  <c r="E30" i="8"/>
  <c r="D60" i="8" l="1"/>
  <c r="C60" i="8"/>
  <c r="D54" i="8"/>
  <c r="C54" i="8"/>
  <c r="D49" i="8"/>
  <c r="C49" i="8"/>
  <c r="D38" i="8"/>
  <c r="C38" i="8"/>
  <c r="D34" i="8"/>
  <c r="C34" i="8"/>
  <c r="D24" i="8"/>
  <c r="C24" i="8"/>
  <c r="D8" i="8"/>
  <c r="C8" i="8"/>
  <c r="E24" i="8" l="1"/>
  <c r="D22" i="8" l="1"/>
  <c r="D77" i="8" l="1"/>
  <c r="E9" i="8" l="1"/>
  <c r="E10" i="8"/>
  <c r="E11" i="8"/>
  <c r="E12" i="8"/>
  <c r="E13" i="8"/>
  <c r="E15" i="8"/>
  <c r="E16" i="8"/>
  <c r="E17" i="8"/>
  <c r="E18" i="8"/>
  <c r="E19" i="8"/>
  <c r="C77" i="8"/>
  <c r="E62" i="8"/>
  <c r="E61" i="8"/>
  <c r="E59" i="8"/>
  <c r="E58" i="8"/>
  <c r="E57" i="8"/>
  <c r="E56" i="8"/>
  <c r="E55" i="8"/>
  <c r="E53" i="8"/>
  <c r="D52" i="8"/>
  <c r="C52" i="8"/>
  <c r="E51" i="8"/>
  <c r="E50" i="8"/>
  <c r="E48" i="8"/>
  <c r="E47" i="8"/>
  <c r="E45" i="8"/>
  <c r="E44" i="8"/>
  <c r="E42" i="8"/>
  <c r="E41" i="8"/>
  <c r="E40" i="8"/>
  <c r="E39" i="8"/>
  <c r="E37" i="8"/>
  <c r="E36" i="8"/>
  <c r="E35" i="8"/>
  <c r="E33" i="8"/>
  <c r="D32" i="8"/>
  <c r="D65" i="8" s="1"/>
  <c r="C32" i="8"/>
  <c r="C65" i="8" s="1"/>
  <c r="E31" i="8"/>
  <c r="E28" i="8"/>
  <c r="E27" i="8"/>
  <c r="E26" i="8"/>
  <c r="E25" i="8"/>
  <c r="E21" i="8"/>
  <c r="C22" i="8"/>
  <c r="E52" i="8" l="1"/>
  <c r="E60" i="8"/>
  <c r="E54" i="8"/>
  <c r="E49" i="8"/>
  <c r="E43" i="8"/>
  <c r="E38" i="8"/>
  <c r="E34" i="8"/>
  <c r="E32" i="8"/>
  <c r="E22" i="8"/>
  <c r="E8" i="8"/>
  <c r="E65" i="8" l="1"/>
</calcChain>
</file>

<file path=xl/sharedStrings.xml><?xml version="1.0" encoding="utf-8"?>
<sst xmlns="http://schemas.openxmlformats.org/spreadsheetml/2006/main" count="100" uniqueCount="86">
  <si>
    <t>Сведения о ходе исполнения бюджета г. Канска</t>
  </si>
  <si>
    <t>(тыс. рублей)</t>
  </si>
  <si>
    <t>Наименование показателей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</si>
  <si>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</si>
  <si>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</si>
  <si>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</si>
  <si>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</si>
  <si>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</si>
  <si>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</si>
  <si>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</si>
  <si>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</si>
  <si>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</si>
  <si>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</si>
  <si>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</si>
  <si>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</si>
  <si>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</si>
  <si>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</si>
  <si>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</si>
  <si>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</si>
  <si>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</si>
  <si>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</si>
  <si>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</si>
  <si>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</si>
  <si>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</si>
  <si>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</si>
  <si>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</si>
  <si>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</si>
  <si>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</si>
  <si>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</si>
  <si>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</si>
  <si>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</si>
  <si>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</si>
  <si>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</si>
  <si>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</si>
  <si>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</si>
  <si>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</si>
  <si>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</si>
  <si>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</si>
  <si>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</si>
  <si>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</si>
  <si>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</si>
  <si>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</si>
  <si>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</si>
  <si>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</si>
  <si>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</si>
  <si>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</si>
  <si>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</si>
  <si>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</si>
  <si>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</si>
  <si>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</si>
  <si>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</si>
  <si>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</si>
  <si>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</si>
  <si>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</si>
  <si>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</si>
  <si>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</si>
  <si>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</si>
  <si>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</si>
  <si>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</si>
  <si>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</si>
  <si>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</si>
  <si>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</si>
  <si>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</si>
  <si>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</si>
  <si>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</si>
  <si>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</si>
  <si>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</si>
  <si>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</si>
  <si>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</si>
  <si>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</si>
  <si>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</si>
  <si>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</si>
  <si>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</si>
  <si>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</si>
  <si>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</si>
  <si>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</si>
  <si>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Резервные фонды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</si>
  <si>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</si>
  <si>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</si>
  <si>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Молодежная политика </t>
  </si>
  <si>
    <t>Дополнительное образование детей</t>
  </si>
  <si>
    <t>за 2017 год  по состоянию на 01 мая 2017 года</t>
  </si>
  <si>
    <t>Годовой план с учетом изменений на 
01 мая 2017 г.</t>
  </si>
  <si>
    <t>Обеспечение проведения выборов и референдумов</t>
  </si>
  <si>
    <t>Заместитель Главы города по экономике и финансам</t>
  </si>
  <si>
    <t>Н.В. Кадач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</si>
</sst>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_р_.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Fill="1"/>
    <xf numFmtId="1" fontId="1" fillId="0" borderId="0" xfId="0" applyNumberFormat="1" applyFont="1" applyFill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165" fontId="1" fillId="0" borderId="1" xfId="0" applyNumberFormat="1" applyFont="1" applyFill="1" applyBorder="1" applyAlignment="1">
      <alignment horizontal="right" vertical="center" wrapText="1" shrinkToFit="1"/>
    </xf>
    <xf numFmtId="164" fontId="1" fillId="0" borderId="2" xfId="0" applyNumberFormat="1" applyFont="1" applyFill="1" applyBorder="1" applyAlignment="1">
      <alignment horizontal="right" vertical="center" wrapText="1" shrinkToFit="1"/>
    </xf>
    <xf numFmtId="165" fontId="1" fillId="0" borderId="2" xfId="0" applyNumberFormat="1" applyFont="1" applyFill="1" applyBorder="1" applyAlignment="1">
      <alignment horizontal="right" vertical="center" wrapText="1" shrinkToFit="1"/>
    </xf>
    <xf numFmtId="165" fontId="3" fillId="0" borderId="2" xfId="0" applyNumberFormat="1" applyFont="1" applyFill="1" applyBorder="1" applyAlignment="1">
      <alignment horizontal="right" vertical="center" wrapText="1" shrinkToFit="1"/>
    </xf>
    <xf numFmtId="164" fontId="2" fillId="0" borderId="0" xfId="0" applyNumberFormat="1" applyFont="1" applyAlignment="1">
      <alignment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164" fontId="1" fillId="2" borderId="1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Alignment="1">
      <alignment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shrinkToFit="1"/>
    </xf>
    <xf numFmtId="2" fontId="1" fillId="0" borderId="0" xfId="0" applyNumberFormat="1" applyFont="1" applyFill="1" applyBorder="1" applyAlignment="1">
      <alignment horizontal="left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2" fontId="3" fillId="0" borderId="0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center" wrapText="1" shrinkToFit="1"/>
    </xf>
    <xf numFmtId="0" fontId="3" fillId="0" borderId="6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horizont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horizontal="left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tabSelected="1" view="pageBreakPreview" zoomScaleNormal="100" zoomScaleSheetLayoutView="100" workbookViewId="0">
      <selection activeCell="B107" sqref="B107"/>
    </sheetView>
  </sheetViews>
  <sheetFormatPr defaultRowHeight="12.75" x14ac:dyDescent="0.2"/>
  <cols>
    <col min="1" max="1" width="7.140625" style="1" customWidth="1"/>
    <col min="2" max="2" width="46.85546875" style="1" customWidth="1"/>
    <col min="3" max="3" width="28.28515625" style="1" customWidth="1"/>
    <col min="4" max="4" width="20.85546875" style="1" customWidth="1"/>
    <col min="5" max="5" width="20.5703125" style="1" customWidth="1"/>
    <col min="6" max="6" width="16.5703125" style="1" customWidth="1"/>
    <col min="7" max="7" width="25.140625" style="1" customWidth="1"/>
    <col min="8" max="16384" width="9.140625" style="1"/>
  </cols>
  <sheetData>
    <row r="1" spans="1:5" ht="20.25" x14ac:dyDescent="0.3">
      <c r="A1" s="2"/>
      <c r="B1" s="35" t="s">
        <v>0</v>
      </c>
      <c r="C1" s="35"/>
      <c r="D1" s="35"/>
      <c r="E1" s="35"/>
    </row>
    <row r="2" spans="1:5" ht="20.25" x14ac:dyDescent="0.2">
      <c r="A2" s="2"/>
      <c r="B2" s="36" t="s">
        <v>81</v>
      </c>
      <c r="C2" s="36"/>
      <c r="D2" s="36"/>
      <c r="E2" s="36"/>
    </row>
    <row r="3" spans="1:5" ht="15.75" x14ac:dyDescent="0.2">
      <c r="A3" s="2"/>
      <c r="B3" s="3"/>
      <c r="C3" s="3"/>
      <c r="D3" s="4"/>
      <c r="E3" s="5"/>
    </row>
    <row r="4" spans="1:5" ht="15.75" x14ac:dyDescent="0.2">
      <c r="A4" s="2"/>
      <c r="B4" s="2"/>
      <c r="C4" s="2"/>
      <c r="D4" s="6"/>
      <c r="E4" s="7" t="s">
        <v>1</v>
      </c>
    </row>
    <row r="5" spans="1:5" ht="90" customHeight="1" x14ac:dyDescent="0.2">
      <c r="A5" s="37" t="s">
        <v>2</v>
      </c>
      <c r="B5" s="37"/>
      <c r="C5" s="26" t="s">
        <v>82</v>
      </c>
      <c r="D5" s="8" t="s">
        <v>3</v>
      </c>
      <c r="E5" s="9" t="s">
        <v>4</v>
      </c>
    </row>
    <row r="6" spans="1:5" ht="18.75" x14ac:dyDescent="0.2">
      <c r="A6" s="38">
        <v>1</v>
      </c>
      <c r="B6" s="38"/>
      <c r="C6" s="27">
        <v>2</v>
      </c>
      <c r="D6" s="27">
        <v>3</v>
      </c>
      <c r="E6" s="10">
        <v>4</v>
      </c>
    </row>
    <row r="7" spans="1:5" ht="15.75" customHeight="1" x14ac:dyDescent="0.2">
      <c r="A7" s="39" t="s">
        <v>5</v>
      </c>
      <c r="B7" s="39"/>
      <c r="C7" s="39"/>
      <c r="D7" s="39"/>
      <c r="E7" s="39"/>
    </row>
    <row r="8" spans="1:5" s="13" customFormat="1" ht="21.75" customHeight="1" x14ac:dyDescent="0.2">
      <c r="A8" s="32" t="s">
        <v>6</v>
      </c>
      <c r="B8" s="32"/>
      <c r="C8" s="11">
        <f>C9+C10+C11+C12+C13+C14+C15+C16+C17+C18+C19+C20</f>
        <v>497605</v>
      </c>
      <c r="D8" s="11">
        <f>D9+D10+D11+D12+D13+D14+D15+D16+D17+D18+D19+D20</f>
        <v>147342</v>
      </c>
      <c r="E8" s="12">
        <f t="shared" ref="E8:E18" si="0">ROUND(D8/C8*100,1)</f>
        <v>29.6</v>
      </c>
    </row>
    <row r="9" spans="1:5" s="13" customFormat="1" ht="23.25" customHeight="1" x14ac:dyDescent="0.2">
      <c r="A9" s="34" t="s">
        <v>7</v>
      </c>
      <c r="B9" s="34"/>
      <c r="C9" s="14">
        <v>291538</v>
      </c>
      <c r="D9" s="14">
        <v>82321</v>
      </c>
      <c r="E9" s="15">
        <f t="shared" si="0"/>
        <v>28.2</v>
      </c>
    </row>
    <row r="10" spans="1:5" s="13" customFormat="1" ht="41.25" customHeight="1" x14ac:dyDescent="0.2">
      <c r="A10" s="30" t="s">
        <v>64</v>
      </c>
      <c r="B10" s="33"/>
      <c r="C10" s="16">
        <v>20443</v>
      </c>
      <c r="D10" s="16">
        <v>5722</v>
      </c>
      <c r="E10" s="15">
        <f t="shared" si="0"/>
        <v>28</v>
      </c>
    </row>
    <row r="11" spans="1:5" s="13" customFormat="1" ht="22.5" customHeight="1" x14ac:dyDescent="0.2">
      <c r="A11" s="34" t="s">
        <v>8</v>
      </c>
      <c r="B11" s="34"/>
      <c r="C11" s="16">
        <v>54231</v>
      </c>
      <c r="D11" s="16">
        <v>23101</v>
      </c>
      <c r="E11" s="17">
        <f t="shared" si="0"/>
        <v>42.6</v>
      </c>
    </row>
    <row r="12" spans="1:5" s="13" customFormat="1" ht="22.5" customHeight="1" x14ac:dyDescent="0.2">
      <c r="A12" s="34" t="s">
        <v>9</v>
      </c>
      <c r="B12" s="34"/>
      <c r="C12" s="14">
        <v>42921</v>
      </c>
      <c r="D12" s="14">
        <v>8195</v>
      </c>
      <c r="E12" s="15">
        <f>ROUND(D12/C12*100,1)</f>
        <v>19.100000000000001</v>
      </c>
    </row>
    <row r="13" spans="1:5" s="13" customFormat="1" ht="24.75" customHeight="1" x14ac:dyDescent="0.2">
      <c r="A13" s="34" t="s">
        <v>10</v>
      </c>
      <c r="B13" s="34"/>
      <c r="C13" s="14">
        <v>23745</v>
      </c>
      <c r="D13" s="14">
        <v>6201</v>
      </c>
      <c r="E13" s="15">
        <f t="shared" si="0"/>
        <v>26.1</v>
      </c>
    </row>
    <row r="14" spans="1:5" s="13" customFormat="1" ht="37.5" customHeight="1" x14ac:dyDescent="0.2">
      <c r="A14" s="30" t="s">
        <v>71</v>
      </c>
      <c r="B14" s="31"/>
      <c r="C14" s="14">
        <v>0</v>
      </c>
      <c r="D14" s="14">
        <v>1</v>
      </c>
      <c r="E14" s="15">
        <v>0</v>
      </c>
    </row>
    <row r="15" spans="1:5" s="13" customFormat="1" ht="49.5" customHeight="1" x14ac:dyDescent="0.2">
      <c r="A15" s="30" t="s">
        <v>11</v>
      </c>
      <c r="B15" s="33"/>
      <c r="C15" s="14">
        <v>38124</v>
      </c>
      <c r="D15" s="14">
        <v>12713</v>
      </c>
      <c r="E15" s="15">
        <f t="shared" si="0"/>
        <v>33.299999999999997</v>
      </c>
    </row>
    <row r="16" spans="1:5" s="13" customFormat="1" ht="24.75" customHeight="1" x14ac:dyDescent="0.2">
      <c r="A16" s="34" t="s">
        <v>12</v>
      </c>
      <c r="B16" s="34"/>
      <c r="C16" s="14">
        <v>1744</v>
      </c>
      <c r="D16" s="14">
        <v>955</v>
      </c>
      <c r="E16" s="15">
        <f t="shared" si="0"/>
        <v>54.8</v>
      </c>
    </row>
    <row r="17" spans="1:6" s="13" customFormat="1" ht="35.25" customHeight="1" x14ac:dyDescent="0.2">
      <c r="A17" s="34" t="s">
        <v>65</v>
      </c>
      <c r="B17" s="34"/>
      <c r="C17" s="14">
        <v>2423</v>
      </c>
      <c r="D17" s="14">
        <v>824</v>
      </c>
      <c r="E17" s="15">
        <f t="shared" si="0"/>
        <v>34</v>
      </c>
    </row>
    <row r="18" spans="1:6" s="13" customFormat="1" ht="36.75" customHeight="1" x14ac:dyDescent="0.2">
      <c r="A18" s="34" t="s">
        <v>13</v>
      </c>
      <c r="B18" s="34"/>
      <c r="C18" s="14">
        <v>12040</v>
      </c>
      <c r="D18" s="14">
        <v>3028</v>
      </c>
      <c r="E18" s="15">
        <f t="shared" si="0"/>
        <v>25.1</v>
      </c>
    </row>
    <row r="19" spans="1:6" s="13" customFormat="1" ht="24" customHeight="1" x14ac:dyDescent="0.2">
      <c r="A19" s="34" t="s">
        <v>15</v>
      </c>
      <c r="B19" s="34"/>
      <c r="C19" s="14">
        <v>10177</v>
      </c>
      <c r="D19" s="14">
        <v>3992</v>
      </c>
      <c r="E19" s="15">
        <f>ROUND(D19/C19*100,1)</f>
        <v>39.200000000000003</v>
      </c>
    </row>
    <row r="20" spans="1:6" s="13" customFormat="1" ht="24" customHeight="1" x14ac:dyDescent="0.2">
      <c r="A20" s="34" t="s">
        <v>16</v>
      </c>
      <c r="B20" s="34"/>
      <c r="C20" s="14">
        <v>219</v>
      </c>
      <c r="D20" s="14">
        <v>289</v>
      </c>
      <c r="E20" s="15">
        <f>ROUND(D20/C20*100,1)</f>
        <v>132</v>
      </c>
    </row>
    <row r="21" spans="1:6" s="13" customFormat="1" ht="21" customHeight="1" x14ac:dyDescent="0.2">
      <c r="A21" s="32" t="s">
        <v>17</v>
      </c>
      <c r="B21" s="32"/>
      <c r="C21" s="11">
        <v>1594893</v>
      </c>
      <c r="D21" s="11">
        <v>491929</v>
      </c>
      <c r="E21" s="12">
        <f>ROUND(D21/C21*100,1)</f>
        <v>30.8</v>
      </c>
    </row>
    <row r="22" spans="1:6" s="13" customFormat="1" ht="23.25" customHeight="1" x14ac:dyDescent="0.2">
      <c r="A22" s="32" t="s">
        <v>18</v>
      </c>
      <c r="B22" s="32"/>
      <c r="C22" s="11">
        <f>C8+C21</f>
        <v>2092498</v>
      </c>
      <c r="D22" s="11">
        <f>D8+D21</f>
        <v>639271</v>
      </c>
      <c r="E22" s="12">
        <f>ROUND(D22/C22*100,1)</f>
        <v>30.6</v>
      </c>
    </row>
    <row r="23" spans="1:6" s="13" customFormat="1" ht="21" customHeight="1" x14ac:dyDescent="0.2">
      <c r="A23" s="40" t="s">
        <v>19</v>
      </c>
      <c r="B23" s="40"/>
      <c r="C23" s="40"/>
      <c r="D23" s="40"/>
      <c r="E23" s="40"/>
    </row>
    <row r="24" spans="1:6" s="13" customFormat="1" ht="24.75" customHeight="1" x14ac:dyDescent="0.2">
      <c r="A24" s="32" t="s">
        <v>20</v>
      </c>
      <c r="B24" s="32"/>
      <c r="C24" s="11">
        <f>SUM(C25:C31)</f>
        <v>75258</v>
      </c>
      <c r="D24" s="11">
        <f>SUM(D25:D31)</f>
        <v>18997</v>
      </c>
      <c r="E24" s="18">
        <f>ROUND(D24/C24*100,1)</f>
        <v>25.2</v>
      </c>
    </row>
    <row r="25" spans="1:6" s="13" customFormat="1" ht="39.75" customHeight="1" x14ac:dyDescent="0.2">
      <c r="A25" s="34" t="s">
        <v>21</v>
      </c>
      <c r="B25" s="34"/>
      <c r="C25" s="14">
        <v>1280</v>
      </c>
      <c r="D25" s="14">
        <v>347</v>
      </c>
      <c r="E25" s="15">
        <f t="shared" ref="E25:E30" si="1">ROUND(D25/C25*100,1)</f>
        <v>27.1</v>
      </c>
      <c r="F25" s="19"/>
    </row>
    <row r="26" spans="1:6" s="13" customFormat="1" ht="65.25" customHeight="1" x14ac:dyDescent="0.2">
      <c r="A26" s="34" t="s">
        <v>22</v>
      </c>
      <c r="B26" s="34"/>
      <c r="C26" s="14">
        <v>5376</v>
      </c>
      <c r="D26" s="14">
        <v>1109</v>
      </c>
      <c r="E26" s="15">
        <f t="shared" si="1"/>
        <v>20.6</v>
      </c>
      <c r="F26" s="19"/>
    </row>
    <row r="27" spans="1:6" s="13" customFormat="1" ht="54.75" customHeight="1" x14ac:dyDescent="0.2">
      <c r="A27" s="34" t="s">
        <v>23</v>
      </c>
      <c r="B27" s="34"/>
      <c r="C27" s="14">
        <v>25613</v>
      </c>
      <c r="D27" s="14">
        <v>6765</v>
      </c>
      <c r="E27" s="15">
        <f t="shared" si="1"/>
        <v>26.4</v>
      </c>
    </row>
    <row r="28" spans="1:6" s="13" customFormat="1" ht="51.75" customHeight="1" x14ac:dyDescent="0.2">
      <c r="A28" s="34" t="s">
        <v>24</v>
      </c>
      <c r="B28" s="34"/>
      <c r="C28" s="14">
        <v>12664</v>
      </c>
      <c r="D28" s="14">
        <v>3892</v>
      </c>
      <c r="E28" s="15">
        <f t="shared" si="1"/>
        <v>30.7</v>
      </c>
    </row>
    <row r="29" spans="1:6" s="13" customFormat="1" ht="38.25" customHeight="1" x14ac:dyDescent="0.2">
      <c r="A29" s="30" t="s">
        <v>83</v>
      </c>
      <c r="B29" s="31"/>
      <c r="C29" s="14">
        <v>270</v>
      </c>
      <c r="D29" s="14">
        <v>0</v>
      </c>
      <c r="E29" s="15">
        <f t="shared" si="1"/>
        <v>0</v>
      </c>
    </row>
    <row r="30" spans="1:6" s="13" customFormat="1" ht="29.25" customHeight="1" x14ac:dyDescent="0.2">
      <c r="A30" s="30" t="s">
        <v>76</v>
      </c>
      <c r="B30" s="31"/>
      <c r="C30" s="14">
        <v>200</v>
      </c>
      <c r="D30" s="14">
        <v>0</v>
      </c>
      <c r="E30" s="15">
        <f t="shared" si="1"/>
        <v>0</v>
      </c>
    </row>
    <row r="31" spans="1:6" s="13" customFormat="1" ht="34.5" customHeight="1" x14ac:dyDescent="0.2">
      <c r="A31" s="34" t="s">
        <v>25</v>
      </c>
      <c r="B31" s="34"/>
      <c r="C31" s="14">
        <v>29855</v>
      </c>
      <c r="D31" s="14">
        <v>6884</v>
      </c>
      <c r="E31" s="15">
        <f t="shared" ref="E31:E64" si="2">ROUND(D31/C31*100,1)</f>
        <v>23.1</v>
      </c>
    </row>
    <row r="32" spans="1:6" s="13" customFormat="1" ht="33.75" customHeight="1" x14ac:dyDescent="0.2">
      <c r="A32" s="32" t="s">
        <v>26</v>
      </c>
      <c r="B32" s="32"/>
      <c r="C32" s="11">
        <f>SUM(C33:C33)</f>
        <v>26890</v>
      </c>
      <c r="D32" s="11">
        <f>SUM(D33:D33)</f>
        <v>7052</v>
      </c>
      <c r="E32" s="12">
        <f t="shared" si="2"/>
        <v>26.2</v>
      </c>
    </row>
    <row r="33" spans="1:6" s="13" customFormat="1" ht="54.75" customHeight="1" x14ac:dyDescent="0.2">
      <c r="A33" s="34" t="s">
        <v>27</v>
      </c>
      <c r="B33" s="34"/>
      <c r="C33" s="14">
        <v>26890</v>
      </c>
      <c r="D33" s="14">
        <v>7052</v>
      </c>
      <c r="E33" s="15">
        <f t="shared" si="2"/>
        <v>26.2</v>
      </c>
    </row>
    <row r="34" spans="1:6" s="13" customFormat="1" ht="26.25" customHeight="1" x14ac:dyDescent="0.2">
      <c r="A34" s="41" t="s">
        <v>28</v>
      </c>
      <c r="B34" s="42"/>
      <c r="C34" s="11">
        <f>SUM(C35:C37)</f>
        <v>172445</v>
      </c>
      <c r="D34" s="11">
        <f>D35+D36+D37</f>
        <v>24587</v>
      </c>
      <c r="E34" s="12">
        <f t="shared" si="2"/>
        <v>14.3</v>
      </c>
    </row>
    <row r="35" spans="1:6" s="13" customFormat="1" ht="22.5" customHeight="1" x14ac:dyDescent="0.2">
      <c r="A35" s="34" t="s">
        <v>29</v>
      </c>
      <c r="B35" s="34"/>
      <c r="C35" s="14">
        <v>32678</v>
      </c>
      <c r="D35" s="14">
        <v>5302</v>
      </c>
      <c r="E35" s="15">
        <f t="shared" si="2"/>
        <v>16.2</v>
      </c>
    </row>
    <row r="36" spans="1:6" s="13" customFormat="1" ht="25.5" customHeight="1" x14ac:dyDescent="0.2">
      <c r="A36" s="30" t="s">
        <v>66</v>
      </c>
      <c r="B36" s="43"/>
      <c r="C36" s="14">
        <v>136581</v>
      </c>
      <c r="D36" s="14">
        <v>19002</v>
      </c>
      <c r="E36" s="15">
        <f t="shared" si="2"/>
        <v>13.9</v>
      </c>
    </row>
    <row r="37" spans="1:6" s="13" customFormat="1" ht="36.75" customHeight="1" x14ac:dyDescent="0.2">
      <c r="A37" s="34" t="s">
        <v>30</v>
      </c>
      <c r="B37" s="34"/>
      <c r="C37" s="14">
        <v>3186</v>
      </c>
      <c r="D37" s="14">
        <v>283</v>
      </c>
      <c r="E37" s="15">
        <f t="shared" si="2"/>
        <v>8.9</v>
      </c>
    </row>
    <row r="38" spans="1:6" s="13" customFormat="1" ht="25.5" customHeight="1" x14ac:dyDescent="0.2">
      <c r="A38" s="32" t="s">
        <v>31</v>
      </c>
      <c r="B38" s="32"/>
      <c r="C38" s="11">
        <f>SUM(C39:C42)</f>
        <v>281133</v>
      </c>
      <c r="D38" s="11">
        <f>SUM(D39:D42)</f>
        <v>63390</v>
      </c>
      <c r="E38" s="12">
        <f t="shared" si="2"/>
        <v>22.5</v>
      </c>
      <c r="F38" s="19"/>
    </row>
    <row r="39" spans="1:6" s="13" customFormat="1" ht="23.25" customHeight="1" x14ac:dyDescent="0.2">
      <c r="A39" s="30" t="s">
        <v>32</v>
      </c>
      <c r="B39" s="43"/>
      <c r="C39" s="14">
        <v>46086</v>
      </c>
      <c r="D39" s="14">
        <v>19512</v>
      </c>
      <c r="E39" s="15">
        <f t="shared" si="2"/>
        <v>42.3</v>
      </c>
      <c r="F39" s="19"/>
    </row>
    <row r="40" spans="1:6" s="13" customFormat="1" ht="24.75" customHeight="1" x14ac:dyDescent="0.2">
      <c r="A40" s="34" t="s">
        <v>33</v>
      </c>
      <c r="B40" s="34"/>
      <c r="C40" s="14">
        <v>136971</v>
      </c>
      <c r="D40" s="14">
        <v>30188</v>
      </c>
      <c r="E40" s="15">
        <f t="shared" si="2"/>
        <v>22</v>
      </c>
    </row>
    <row r="41" spans="1:6" s="13" customFormat="1" ht="25.5" customHeight="1" x14ac:dyDescent="0.2">
      <c r="A41" s="34" t="s">
        <v>34</v>
      </c>
      <c r="B41" s="34"/>
      <c r="C41" s="14">
        <v>84655</v>
      </c>
      <c r="D41" s="14">
        <v>9835</v>
      </c>
      <c r="E41" s="15">
        <f t="shared" si="2"/>
        <v>11.6</v>
      </c>
    </row>
    <row r="42" spans="1:6" s="13" customFormat="1" ht="36.75" customHeight="1" x14ac:dyDescent="0.2">
      <c r="A42" s="34" t="s">
        <v>35</v>
      </c>
      <c r="B42" s="34"/>
      <c r="C42" s="14">
        <v>13421</v>
      </c>
      <c r="D42" s="14">
        <v>3855</v>
      </c>
      <c r="E42" s="15">
        <f>ROUND(D42/C42*100,1)</f>
        <v>28.7</v>
      </c>
    </row>
    <row r="43" spans="1:6" s="13" customFormat="1" ht="24.75" customHeight="1" x14ac:dyDescent="0.2">
      <c r="A43" s="44" t="s">
        <v>36</v>
      </c>
      <c r="B43" s="44"/>
      <c r="C43" s="11">
        <f>SUM(C44:C48)</f>
        <v>1165281</v>
      </c>
      <c r="D43" s="11">
        <f>SUM(D44:D48)</f>
        <v>339643</v>
      </c>
      <c r="E43" s="12">
        <f>ROUND(D43/C43*100,1)</f>
        <v>29.1</v>
      </c>
    </row>
    <row r="44" spans="1:6" s="13" customFormat="1" ht="23.25" customHeight="1" x14ac:dyDescent="0.2">
      <c r="A44" s="45" t="s">
        <v>37</v>
      </c>
      <c r="B44" s="45"/>
      <c r="C44" s="14">
        <v>442035</v>
      </c>
      <c r="D44" s="14">
        <v>127118</v>
      </c>
      <c r="E44" s="15">
        <f t="shared" si="2"/>
        <v>28.8</v>
      </c>
      <c r="F44" s="19"/>
    </row>
    <row r="45" spans="1:6" s="13" customFormat="1" ht="25.5" customHeight="1" x14ac:dyDescent="0.2">
      <c r="A45" s="34" t="s">
        <v>38</v>
      </c>
      <c r="B45" s="34"/>
      <c r="C45" s="14">
        <v>528562</v>
      </c>
      <c r="D45" s="14">
        <v>165482</v>
      </c>
      <c r="E45" s="15">
        <f t="shared" si="2"/>
        <v>31.3</v>
      </c>
    </row>
    <row r="46" spans="1:6" s="13" customFormat="1" ht="25.5" customHeight="1" x14ac:dyDescent="0.2">
      <c r="A46" s="30" t="s">
        <v>80</v>
      </c>
      <c r="B46" s="31"/>
      <c r="C46" s="14">
        <v>112248</v>
      </c>
      <c r="D46" s="14">
        <v>31380</v>
      </c>
      <c r="E46" s="15">
        <f t="shared" si="2"/>
        <v>28</v>
      </c>
    </row>
    <row r="47" spans="1:6" s="13" customFormat="1" ht="24.75" customHeight="1" x14ac:dyDescent="0.2">
      <c r="A47" s="34" t="s">
        <v>79</v>
      </c>
      <c r="B47" s="34"/>
      <c r="C47" s="14">
        <v>34694</v>
      </c>
      <c r="D47" s="14">
        <v>2361</v>
      </c>
      <c r="E47" s="15">
        <f t="shared" si="2"/>
        <v>6.8</v>
      </c>
    </row>
    <row r="48" spans="1:6" s="13" customFormat="1" ht="24.75" customHeight="1" x14ac:dyDescent="0.2">
      <c r="A48" s="34" t="s">
        <v>39</v>
      </c>
      <c r="B48" s="34"/>
      <c r="C48" s="14">
        <v>47742</v>
      </c>
      <c r="D48" s="14">
        <v>13302</v>
      </c>
      <c r="E48" s="15">
        <f t="shared" si="2"/>
        <v>27.9</v>
      </c>
    </row>
    <row r="49" spans="1:6" s="13" customFormat="1" ht="25.5" customHeight="1" x14ac:dyDescent="0.2">
      <c r="A49" s="32" t="s">
        <v>40</v>
      </c>
      <c r="B49" s="32"/>
      <c r="C49" s="11">
        <f>SUM(C50:C51)</f>
        <v>63673</v>
      </c>
      <c r="D49" s="11">
        <f>SUM(D50:D51)</f>
        <v>18327</v>
      </c>
      <c r="E49" s="12">
        <f t="shared" si="2"/>
        <v>28.8</v>
      </c>
    </row>
    <row r="50" spans="1:6" s="13" customFormat="1" ht="22.5" customHeight="1" x14ac:dyDescent="0.2">
      <c r="A50" s="34" t="s">
        <v>41</v>
      </c>
      <c r="B50" s="34"/>
      <c r="C50" s="14">
        <v>61261</v>
      </c>
      <c r="D50" s="14">
        <v>17927</v>
      </c>
      <c r="E50" s="15">
        <f t="shared" si="2"/>
        <v>29.3</v>
      </c>
      <c r="F50" s="19"/>
    </row>
    <row r="51" spans="1:6" s="13" customFormat="1" ht="35.25" customHeight="1" x14ac:dyDescent="0.2">
      <c r="A51" s="34" t="s">
        <v>42</v>
      </c>
      <c r="B51" s="34"/>
      <c r="C51" s="14">
        <v>2412</v>
      </c>
      <c r="D51" s="14">
        <v>400</v>
      </c>
      <c r="E51" s="15">
        <f t="shared" si="2"/>
        <v>16.600000000000001</v>
      </c>
    </row>
    <row r="52" spans="1:6" s="13" customFormat="1" ht="27.75" customHeight="1" x14ac:dyDescent="0.2">
      <c r="A52" s="32" t="s">
        <v>43</v>
      </c>
      <c r="B52" s="32"/>
      <c r="C52" s="11">
        <f>SUM(C53:C53)</f>
        <v>61</v>
      </c>
      <c r="D52" s="11">
        <f>SUM(D53:D53)</f>
        <v>0</v>
      </c>
      <c r="E52" s="12">
        <f t="shared" si="2"/>
        <v>0</v>
      </c>
    </row>
    <row r="53" spans="1:6" s="13" customFormat="1" ht="30.75" customHeight="1" x14ac:dyDescent="0.2">
      <c r="A53" s="34" t="s">
        <v>44</v>
      </c>
      <c r="B53" s="34"/>
      <c r="C53" s="14">
        <v>61</v>
      </c>
      <c r="D53" s="14">
        <v>0</v>
      </c>
      <c r="E53" s="15">
        <f t="shared" si="2"/>
        <v>0</v>
      </c>
    </row>
    <row r="54" spans="1:6" s="13" customFormat="1" ht="24" customHeight="1" x14ac:dyDescent="0.2">
      <c r="A54" s="32" t="s">
        <v>45</v>
      </c>
      <c r="B54" s="32"/>
      <c r="C54" s="11">
        <f>SUM(C55:C59)</f>
        <v>233718</v>
      </c>
      <c r="D54" s="11">
        <f>SUM(D55:D59)</f>
        <v>45533</v>
      </c>
      <c r="E54" s="12">
        <f t="shared" si="2"/>
        <v>19.5</v>
      </c>
    </row>
    <row r="55" spans="1:6" s="13" customFormat="1" ht="24" customHeight="1" x14ac:dyDescent="0.2">
      <c r="A55" s="34" t="s">
        <v>46</v>
      </c>
      <c r="B55" s="34"/>
      <c r="C55" s="14">
        <v>488</v>
      </c>
      <c r="D55" s="14">
        <v>126</v>
      </c>
      <c r="E55" s="15">
        <f t="shared" si="2"/>
        <v>25.8</v>
      </c>
    </row>
    <row r="56" spans="1:6" s="13" customFormat="1" ht="27.75" customHeight="1" x14ac:dyDescent="0.2">
      <c r="A56" s="34" t="s">
        <v>47</v>
      </c>
      <c r="B56" s="34"/>
      <c r="C56" s="14">
        <v>56498</v>
      </c>
      <c r="D56" s="14">
        <v>17959</v>
      </c>
      <c r="E56" s="15">
        <f t="shared" si="2"/>
        <v>31.8</v>
      </c>
    </row>
    <row r="57" spans="1:6" s="13" customFormat="1" ht="24" customHeight="1" x14ac:dyDescent="0.2">
      <c r="A57" s="34" t="s">
        <v>48</v>
      </c>
      <c r="B57" s="34"/>
      <c r="C57" s="14">
        <v>36030</v>
      </c>
      <c r="D57" s="14">
        <v>12929</v>
      </c>
      <c r="E57" s="15">
        <f t="shared" si="2"/>
        <v>35.9</v>
      </c>
    </row>
    <row r="58" spans="1:6" s="13" customFormat="1" ht="22.5" customHeight="1" x14ac:dyDescent="0.2">
      <c r="A58" s="34" t="s">
        <v>49</v>
      </c>
      <c r="B58" s="34"/>
      <c r="C58" s="14">
        <v>107511</v>
      </c>
      <c r="D58" s="14">
        <v>3924</v>
      </c>
      <c r="E58" s="15">
        <f t="shared" si="2"/>
        <v>3.6</v>
      </c>
    </row>
    <row r="59" spans="1:6" s="13" customFormat="1" ht="33.75" customHeight="1" x14ac:dyDescent="0.2">
      <c r="A59" s="34" t="s">
        <v>50</v>
      </c>
      <c r="B59" s="34"/>
      <c r="C59" s="14">
        <v>33191</v>
      </c>
      <c r="D59" s="14">
        <v>10595</v>
      </c>
      <c r="E59" s="15">
        <f t="shared" si="2"/>
        <v>31.9</v>
      </c>
    </row>
    <row r="60" spans="1:6" s="13" customFormat="1" ht="27.75" customHeight="1" x14ac:dyDescent="0.2">
      <c r="A60" s="41" t="s">
        <v>51</v>
      </c>
      <c r="B60" s="42"/>
      <c r="C60" s="11">
        <f>SUM(C61:C62)</f>
        <v>29372</v>
      </c>
      <c r="D60" s="11">
        <f>SUM(D61:D62)</f>
        <v>8428</v>
      </c>
      <c r="E60" s="12">
        <f t="shared" si="2"/>
        <v>28.7</v>
      </c>
      <c r="F60" s="19"/>
    </row>
    <row r="61" spans="1:6" s="13" customFormat="1" ht="25.5" customHeight="1" x14ac:dyDescent="0.2">
      <c r="A61" s="30" t="s">
        <v>52</v>
      </c>
      <c r="B61" s="43"/>
      <c r="C61" s="14">
        <v>19031</v>
      </c>
      <c r="D61" s="14">
        <v>5765</v>
      </c>
      <c r="E61" s="15">
        <f t="shared" si="2"/>
        <v>30.3</v>
      </c>
    </row>
    <row r="62" spans="1:6" s="13" customFormat="1" ht="36" customHeight="1" x14ac:dyDescent="0.2">
      <c r="A62" s="30" t="s">
        <v>53</v>
      </c>
      <c r="B62" s="43"/>
      <c r="C62" s="14">
        <v>10341</v>
      </c>
      <c r="D62" s="14">
        <v>2663</v>
      </c>
      <c r="E62" s="15">
        <f t="shared" si="2"/>
        <v>25.8</v>
      </c>
    </row>
    <row r="63" spans="1:6" s="13" customFormat="1" ht="36" customHeight="1" x14ac:dyDescent="0.2">
      <c r="A63" s="41" t="s">
        <v>77</v>
      </c>
      <c r="B63" s="46"/>
      <c r="C63" s="11">
        <f>C64</f>
        <v>2600</v>
      </c>
      <c r="D63" s="11">
        <f>D64</f>
        <v>2277</v>
      </c>
      <c r="E63" s="12">
        <f t="shared" si="2"/>
        <v>87.6</v>
      </c>
    </row>
    <row r="64" spans="1:6" s="13" customFormat="1" ht="40.5" customHeight="1" x14ac:dyDescent="0.2">
      <c r="A64" s="30" t="s">
        <v>78</v>
      </c>
      <c r="B64" s="31"/>
      <c r="C64" s="14">
        <v>2600</v>
      </c>
      <c r="D64" s="14">
        <v>2277</v>
      </c>
      <c r="E64" s="15">
        <f t="shared" si="2"/>
        <v>87.6</v>
      </c>
    </row>
    <row r="65" spans="1:5" s="13" customFormat="1" ht="21.75" customHeight="1" x14ac:dyDescent="0.2">
      <c r="A65" s="32" t="s">
        <v>54</v>
      </c>
      <c r="B65" s="32"/>
      <c r="C65" s="20">
        <f>C24+C32+C34+C38+C43+C49+C52+C54+C60+C63</f>
        <v>2050431</v>
      </c>
      <c r="D65" s="20">
        <f>D24+D32+D34+D38+D43+D49+D52+D54+D60+D63</f>
        <v>528234</v>
      </c>
      <c r="E65" s="12">
        <f>ROUND(D65/C65*100,1)</f>
        <v>25.8</v>
      </c>
    </row>
    <row r="66" spans="1:5" s="13" customFormat="1" ht="27" customHeight="1" x14ac:dyDescent="0.25">
      <c r="A66" s="47" t="s">
        <v>74</v>
      </c>
      <c r="B66" s="48"/>
      <c r="C66" s="48"/>
      <c r="D66" s="48"/>
      <c r="E66" s="49"/>
    </row>
    <row r="67" spans="1:5" s="13" customFormat="1" ht="39" customHeight="1" x14ac:dyDescent="0.2">
      <c r="A67" s="41" t="s">
        <v>69</v>
      </c>
      <c r="B67" s="42"/>
      <c r="C67" s="11">
        <v>-42067</v>
      </c>
      <c r="D67" s="11">
        <v>-111037</v>
      </c>
      <c r="E67" s="12" t="s">
        <v>14</v>
      </c>
    </row>
    <row r="68" spans="1:5" s="13" customFormat="1" ht="50.25" customHeight="1" x14ac:dyDescent="0.2">
      <c r="A68" s="41" t="s">
        <v>68</v>
      </c>
      <c r="B68" s="42"/>
      <c r="C68" s="11">
        <v>-78060</v>
      </c>
      <c r="D68" s="11">
        <v>-82950</v>
      </c>
      <c r="E68" s="12" t="s">
        <v>14</v>
      </c>
    </row>
    <row r="69" spans="1:5" s="13" customFormat="1" ht="32.25" customHeight="1" x14ac:dyDescent="0.2">
      <c r="A69" s="41" t="s">
        <v>55</v>
      </c>
      <c r="B69" s="31"/>
      <c r="C69" s="11">
        <v>0</v>
      </c>
      <c r="D69" s="11">
        <v>0</v>
      </c>
      <c r="E69" s="12" t="s">
        <v>14</v>
      </c>
    </row>
    <row r="70" spans="1:5" s="13" customFormat="1" ht="33.75" customHeight="1" x14ac:dyDescent="0.2">
      <c r="A70" s="30" t="s">
        <v>72</v>
      </c>
      <c r="B70" s="50"/>
      <c r="C70" s="14">
        <v>0</v>
      </c>
      <c r="D70" s="14">
        <v>0</v>
      </c>
      <c r="E70" s="12" t="s">
        <v>14</v>
      </c>
    </row>
    <row r="71" spans="1:5" s="13" customFormat="1" ht="48" customHeight="1" x14ac:dyDescent="0.2">
      <c r="A71" s="30" t="s">
        <v>56</v>
      </c>
      <c r="B71" s="50"/>
      <c r="C71" s="14">
        <v>0</v>
      </c>
      <c r="D71" s="14">
        <v>0</v>
      </c>
      <c r="E71" s="12" t="s">
        <v>14</v>
      </c>
    </row>
    <row r="72" spans="1:5" s="13" customFormat="1" ht="35.25" customHeight="1" x14ac:dyDescent="0.2">
      <c r="A72" s="30" t="s">
        <v>57</v>
      </c>
      <c r="B72" s="33"/>
      <c r="C72" s="14">
        <v>-78060</v>
      </c>
      <c r="D72" s="14">
        <v>-82950</v>
      </c>
      <c r="E72" s="12" t="s">
        <v>14</v>
      </c>
    </row>
    <row r="73" spans="1:5" s="13" customFormat="1" ht="46.5" customHeight="1" x14ac:dyDescent="0.2">
      <c r="A73" s="30" t="s">
        <v>67</v>
      </c>
      <c r="B73" s="33"/>
      <c r="C73" s="14">
        <v>109089</v>
      </c>
      <c r="D73" s="14">
        <v>0</v>
      </c>
      <c r="E73" s="12" t="s">
        <v>14</v>
      </c>
    </row>
    <row r="74" spans="1:5" s="13" customFormat="1" ht="50.25" customHeight="1" x14ac:dyDescent="0.2">
      <c r="A74" s="30" t="s">
        <v>58</v>
      </c>
      <c r="B74" s="31"/>
      <c r="C74" s="14">
        <v>109089</v>
      </c>
      <c r="D74" s="14">
        <v>0</v>
      </c>
      <c r="E74" s="12" t="s">
        <v>14</v>
      </c>
    </row>
    <row r="75" spans="1:5" s="13" customFormat="1" ht="50.25" customHeight="1" x14ac:dyDescent="0.2">
      <c r="A75" s="30" t="s">
        <v>73</v>
      </c>
      <c r="B75" s="31"/>
      <c r="C75" s="28">
        <v>-187149</v>
      </c>
      <c r="D75" s="14">
        <v>-82950</v>
      </c>
      <c r="E75" s="12" t="s">
        <v>14</v>
      </c>
    </row>
    <row r="76" spans="1:5" s="13" customFormat="1" ht="49.5" customHeight="1" x14ac:dyDescent="0.2">
      <c r="A76" s="30" t="s">
        <v>75</v>
      </c>
      <c r="B76" s="31"/>
      <c r="C76" s="28">
        <v>-187149</v>
      </c>
      <c r="D76" s="14">
        <v>-82950</v>
      </c>
      <c r="E76" s="12" t="s">
        <v>14</v>
      </c>
    </row>
    <row r="77" spans="1:5" s="13" customFormat="1" ht="36" customHeight="1" x14ac:dyDescent="0.2">
      <c r="A77" s="32" t="s">
        <v>59</v>
      </c>
      <c r="B77" s="32"/>
      <c r="C77" s="11">
        <f>C78+C80</f>
        <v>35993</v>
      </c>
      <c r="D77" s="11">
        <f>D78+D80</f>
        <v>-28087</v>
      </c>
      <c r="E77" s="12" t="s">
        <v>14</v>
      </c>
    </row>
    <row r="78" spans="1:5" s="13" customFormat="1" ht="24.75" customHeight="1" x14ac:dyDescent="0.2">
      <c r="A78" s="54" t="s">
        <v>60</v>
      </c>
      <c r="B78" s="54"/>
      <c r="C78" s="21">
        <f>C79</f>
        <v>-2201587</v>
      </c>
      <c r="D78" s="14">
        <f>D79</f>
        <v>-673259</v>
      </c>
      <c r="E78" s="15" t="s">
        <v>14</v>
      </c>
    </row>
    <row r="79" spans="1:5" s="13" customFormat="1" ht="33" customHeight="1" x14ac:dyDescent="0.2">
      <c r="A79" s="34" t="s">
        <v>61</v>
      </c>
      <c r="B79" s="34"/>
      <c r="C79" s="21">
        <v>-2201587</v>
      </c>
      <c r="D79" s="14">
        <v>-673259</v>
      </c>
      <c r="E79" s="15" t="s">
        <v>14</v>
      </c>
    </row>
    <row r="80" spans="1:5" s="13" customFormat="1" ht="24" customHeight="1" x14ac:dyDescent="0.2">
      <c r="A80" s="54" t="s">
        <v>62</v>
      </c>
      <c r="B80" s="54"/>
      <c r="C80" s="21">
        <f>C81</f>
        <v>2237580</v>
      </c>
      <c r="D80" s="14">
        <f>D81</f>
        <v>645172</v>
      </c>
      <c r="E80" s="15" t="s">
        <v>14</v>
      </c>
    </row>
    <row r="81" spans="1:5" s="13" customFormat="1" ht="33" customHeight="1" x14ac:dyDescent="0.2">
      <c r="A81" s="34" t="s">
        <v>63</v>
      </c>
      <c r="B81" s="34"/>
      <c r="C81" s="21">
        <v>2237580</v>
      </c>
      <c r="D81" s="14">
        <v>645172</v>
      </c>
      <c r="E81" s="15" t="s">
        <v>14</v>
      </c>
    </row>
    <row r="82" spans="1:5" s="13" customFormat="1" ht="22.5" customHeight="1" x14ac:dyDescent="0.25">
      <c r="A82" s="22"/>
      <c r="B82" s="23"/>
      <c r="C82" s="22"/>
      <c r="D82" s="25"/>
      <c r="E82" s="24"/>
    </row>
    <row r="83" spans="1:5" ht="32.25" customHeight="1" x14ac:dyDescent="0.25">
      <c r="A83" s="53" t="s">
        <v>84</v>
      </c>
      <c r="B83" s="53"/>
      <c r="C83" s="53"/>
      <c r="D83" s="23"/>
      <c r="E83" s="29" t="s">
        <v>85</v>
      </c>
    </row>
    <row r="92" spans="1:5" ht="15.75" x14ac:dyDescent="0.25">
      <c r="A92" s="51"/>
      <c r="B92" s="51"/>
      <c r="C92" s="51"/>
      <c r="D92" s="52"/>
      <c r="E92" s="52"/>
    </row>
    <row r="98" spans="5:5" x14ac:dyDescent="0.2">
      <c r="E98" s="1" t="s">
        <v>70</v>
      </c>
    </row>
  </sheetData>
  <mergeCells count="82">
    <mergeCell ref="A92:C92"/>
    <mergeCell ref="D92:E92"/>
    <mergeCell ref="A83:C83"/>
    <mergeCell ref="A78:B78"/>
    <mergeCell ref="A79:B79"/>
    <mergeCell ref="A80:B80"/>
    <mergeCell ref="A81:B81"/>
    <mergeCell ref="A77:B77"/>
    <mergeCell ref="A66:E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2:B62"/>
    <mergeCell ref="A65:B65"/>
    <mergeCell ref="A56:B56"/>
    <mergeCell ref="A57:B57"/>
    <mergeCell ref="A58:B58"/>
    <mergeCell ref="A59:B59"/>
    <mergeCell ref="A60:B60"/>
    <mergeCell ref="A61:B61"/>
    <mergeCell ref="A63:B63"/>
    <mergeCell ref="A64:B64"/>
    <mergeCell ref="A39:B39"/>
    <mergeCell ref="A40:B40"/>
    <mergeCell ref="A41:B41"/>
    <mergeCell ref="A42:B42"/>
    <mergeCell ref="A55:B55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34:B34"/>
    <mergeCell ref="A35:B35"/>
    <mergeCell ref="A36:B36"/>
    <mergeCell ref="A37:B37"/>
    <mergeCell ref="A38:B38"/>
    <mergeCell ref="A27:B27"/>
    <mergeCell ref="A28:B28"/>
    <mergeCell ref="A31:B31"/>
    <mergeCell ref="A32:B32"/>
    <mergeCell ref="A30:B30"/>
    <mergeCell ref="A29:B29"/>
    <mergeCell ref="A22:B22"/>
    <mergeCell ref="A23:E23"/>
    <mergeCell ref="A24:B24"/>
    <mergeCell ref="A25:B25"/>
    <mergeCell ref="A26:B26"/>
    <mergeCell ref="B1:E1"/>
    <mergeCell ref="B2:E2"/>
    <mergeCell ref="A5:B5"/>
    <mergeCell ref="A6:B6"/>
    <mergeCell ref="A7:E7"/>
    <mergeCell ref="A46:B46"/>
    <mergeCell ref="A8:B8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3:B33"/>
    <mergeCell ref="A21:B21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</vt:lpstr>
      <vt:lpstr>'исполнение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142</cp:lastModifiedBy>
  <cp:lastPrinted>2017-05-11T09:06:02Z</cp:lastPrinted>
  <dcterms:created xsi:type="dcterms:W3CDTF">1996-10-08T23:32:33Z</dcterms:created>
  <dcterms:modified xsi:type="dcterms:W3CDTF">2017-05-11T09:06:14Z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