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8.2017  " sheetId="41" r:id="rId1"/>
    <sheet name="на 01.07.2017  " sheetId="40" r:id="rId2"/>
    <sheet name="на 01.06.2017 " sheetId="39" r:id="rId3"/>
    <sheet name="на 01.05.2017 " sheetId="38" r:id="rId4"/>
    <sheet name="на 01.04.2017 " sheetId="37" r:id="rId5"/>
    <sheet name="на 01.03.2017 " sheetId="36" r:id="rId6"/>
    <sheet name="на 01.02.2017" sheetId="35" r:id="rId7"/>
  </sheets>
  <calcPr calcId="145621"/>
</workbook>
</file>

<file path=xl/calcChain.xml><?xml version="1.0" encoding="utf-8"?>
<calcChain xmlns="http://schemas.openxmlformats.org/spreadsheetml/2006/main">
  <c r="F48" i="41" l="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E48" i="41"/>
  <c r="E47" i="41"/>
  <c r="E45" i="41"/>
  <c r="E44" i="41"/>
  <c r="E43" i="41"/>
  <c r="E42" i="41"/>
  <c r="E41" i="41"/>
  <c r="E40" i="41"/>
  <c r="E39" i="41"/>
  <c r="E38" i="41"/>
  <c r="E37" i="41"/>
  <c r="E36" i="41"/>
  <c r="E34" i="41"/>
  <c r="E33" i="41"/>
  <c r="E32" i="41"/>
  <c r="E31" i="41"/>
  <c r="E30" i="41"/>
  <c r="E29" i="41"/>
  <c r="E28" i="41"/>
  <c r="E27" i="41"/>
  <c r="E26" i="41"/>
  <c r="E25" i="41"/>
  <c r="E24" i="41"/>
  <c r="E23" i="41"/>
  <c r="E21" i="41"/>
  <c r="E19" i="41"/>
  <c r="E18" i="41"/>
  <c r="E17" i="41"/>
  <c r="E15" i="41"/>
  <c r="E14" i="41"/>
  <c r="E13" i="41"/>
  <c r="E12" i="41"/>
  <c r="E11" i="41"/>
  <c r="D39" i="41"/>
  <c r="D8" i="41"/>
  <c r="C8" i="41"/>
  <c r="D47" i="41"/>
  <c r="C47" i="41"/>
  <c r="D43" i="41"/>
  <c r="C43" i="41"/>
  <c r="C39" i="41"/>
  <c r="D37" i="41"/>
  <c r="C37" i="41"/>
  <c r="D30" i="41"/>
  <c r="C30" i="41"/>
  <c r="D27" i="41"/>
  <c r="C27" i="41"/>
  <c r="D23" i="41"/>
  <c r="C23" i="41"/>
  <c r="D13" i="41"/>
  <c r="C13" i="41"/>
  <c r="F8" i="41" l="1"/>
  <c r="E8" i="41"/>
  <c r="E48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1" i="40"/>
  <c r="F10" i="40"/>
  <c r="F9" i="40"/>
  <c r="E47" i="40"/>
  <c r="E45" i="40"/>
  <c r="E44" i="40"/>
  <c r="E43" i="40"/>
  <c r="E41" i="40"/>
  <c r="E40" i="40"/>
  <c r="E39" i="40"/>
  <c r="E38" i="40"/>
  <c r="E37" i="40"/>
  <c r="E36" i="40"/>
  <c r="E35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0" i="40"/>
  <c r="E19" i="40"/>
  <c r="E18" i="40"/>
  <c r="E17" i="40"/>
  <c r="E14" i="40"/>
  <c r="E13" i="40"/>
  <c r="E11" i="40"/>
  <c r="E10" i="40"/>
  <c r="E9" i="40"/>
  <c r="F8" i="40"/>
  <c r="E8" i="40"/>
  <c r="D43" i="40"/>
  <c r="D22" i="40"/>
  <c r="D47" i="40"/>
  <c r="C47" i="40"/>
  <c r="C43" i="40"/>
  <c r="D38" i="40"/>
  <c r="C38" i="40"/>
  <c r="D36" i="40"/>
  <c r="C36" i="40"/>
  <c r="D29" i="40"/>
  <c r="C29" i="40"/>
  <c r="D26" i="40"/>
  <c r="C26" i="40"/>
  <c r="C22" i="40"/>
  <c r="D12" i="40"/>
  <c r="F12" i="40" s="1"/>
  <c r="C12" i="40"/>
  <c r="D8" i="40"/>
  <c r="C8" i="40"/>
  <c r="E12" i="40" l="1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19" i="39"/>
  <c r="F18" i="39"/>
  <c r="F17" i="39"/>
  <c r="F16" i="39"/>
  <c r="F15" i="39"/>
  <c r="F14" i="39"/>
  <c r="F13" i="39"/>
  <c r="F12" i="39"/>
  <c r="F9" i="39"/>
  <c r="E48" i="39"/>
  <c r="E47" i="39"/>
  <c r="E46" i="39"/>
  <c r="E45" i="39"/>
  <c r="E44" i="39"/>
  <c r="E42" i="39"/>
  <c r="E41" i="39"/>
  <c r="E40" i="39"/>
  <c r="E39" i="39"/>
  <c r="E38" i="39"/>
  <c r="E37" i="39"/>
  <c r="E36" i="39"/>
  <c r="E34" i="39"/>
  <c r="E33" i="39"/>
  <c r="E32" i="39"/>
  <c r="E31" i="39"/>
  <c r="E30" i="39"/>
  <c r="E29" i="39"/>
  <c r="E28" i="39"/>
  <c r="E27" i="39"/>
  <c r="E26" i="39"/>
  <c r="E25" i="39"/>
  <c r="E24" i="39"/>
  <c r="E22" i="39"/>
  <c r="E20" i="39"/>
  <c r="E19" i="39"/>
  <c r="E18" i="39"/>
  <c r="E17" i="39"/>
  <c r="E14" i="39"/>
  <c r="E13" i="39"/>
  <c r="E12" i="39"/>
  <c r="E11" i="39"/>
  <c r="E10" i="39"/>
  <c r="E9" i="39"/>
  <c r="F8" i="39"/>
  <c r="E8" i="39"/>
  <c r="D39" i="39"/>
  <c r="D22" i="39"/>
  <c r="C12" i="39"/>
  <c r="D47" i="39"/>
  <c r="C47" i="39"/>
  <c r="D44" i="39"/>
  <c r="C44" i="39"/>
  <c r="C39" i="39"/>
  <c r="D37" i="39"/>
  <c r="C37" i="39"/>
  <c r="D30" i="39"/>
  <c r="C30" i="39"/>
  <c r="D27" i="39"/>
  <c r="C27" i="39"/>
  <c r="C22" i="39"/>
  <c r="D12" i="39"/>
  <c r="D8" i="39"/>
  <c r="C8" i="39"/>
  <c r="F44" i="38" l="1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7" i="38"/>
  <c r="F26" i="38"/>
  <c r="F25" i="38"/>
  <c r="F24" i="38"/>
  <c r="F23" i="38"/>
  <c r="F22" i="38"/>
  <c r="F21" i="38"/>
  <c r="F19" i="38"/>
  <c r="F18" i="38"/>
  <c r="F17" i="38"/>
  <c r="F16" i="38"/>
  <c r="F15" i="38"/>
  <c r="F14" i="38"/>
  <c r="F13" i="38"/>
  <c r="F12" i="38"/>
  <c r="F11" i="38"/>
  <c r="F9" i="38"/>
  <c r="E46" i="38"/>
  <c r="E45" i="38"/>
  <c r="E43" i="38"/>
  <c r="E42" i="38"/>
  <c r="E41" i="38"/>
  <c r="E40" i="38"/>
  <c r="E39" i="38"/>
  <c r="E38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0" i="38"/>
  <c r="E19" i="38"/>
  <c r="E18" i="38"/>
  <c r="E17" i="38"/>
  <c r="E14" i="38"/>
  <c r="E13" i="38"/>
  <c r="E12" i="38"/>
  <c r="E11" i="38"/>
  <c r="E10" i="38"/>
  <c r="E9" i="38"/>
  <c r="D12" i="38"/>
  <c r="D45" i="38"/>
  <c r="C45" i="38"/>
  <c r="D42" i="38"/>
  <c r="C42" i="38"/>
  <c r="D38" i="38"/>
  <c r="C38" i="38"/>
  <c r="D36" i="38"/>
  <c r="C36" i="38"/>
  <c r="D29" i="38"/>
  <c r="C29" i="38"/>
  <c r="D26" i="38"/>
  <c r="C26" i="38"/>
  <c r="D22" i="38"/>
  <c r="C22" i="38"/>
  <c r="C12" i="38"/>
  <c r="D8" i="38"/>
  <c r="C8" i="38"/>
  <c r="F8" i="38" l="1"/>
  <c r="E8" i="38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8" i="37"/>
  <c r="F17" i="37"/>
  <c r="F16" i="37"/>
  <c r="F15" i="37"/>
  <c r="F14" i="37"/>
  <c r="F13" i="37"/>
  <c r="F12" i="37"/>
  <c r="F11" i="37"/>
  <c r="F9" i="37"/>
  <c r="F8" i="37"/>
  <c r="E41" i="37"/>
  <c r="E39" i="37"/>
  <c r="E38" i="37"/>
  <c r="E37" i="37"/>
  <c r="E36" i="37"/>
  <c r="E30" i="37"/>
  <c r="E29" i="37"/>
  <c r="E28" i="37"/>
  <c r="E27" i="37"/>
  <c r="E25" i="37"/>
  <c r="E24" i="37"/>
  <c r="E22" i="37"/>
  <c r="E20" i="37"/>
  <c r="E19" i="37"/>
  <c r="E18" i="37"/>
  <c r="E17" i="37"/>
  <c r="E16" i="37"/>
  <c r="E14" i="37"/>
  <c r="E13" i="37"/>
  <c r="E12" i="37"/>
  <c r="E10" i="37"/>
  <c r="E9" i="37"/>
  <c r="E8" i="37"/>
  <c r="D43" i="37"/>
  <c r="C43" i="37"/>
  <c r="D34" i="37"/>
  <c r="C34" i="37"/>
  <c r="D36" i="37"/>
  <c r="D27" i="37"/>
  <c r="C8" i="37"/>
  <c r="D8" i="37"/>
  <c r="D40" i="37"/>
  <c r="C40" i="37"/>
  <c r="C36" i="37"/>
  <c r="C27" i="37"/>
  <c r="D24" i="37"/>
  <c r="C24" i="37"/>
  <c r="D20" i="37"/>
  <c r="C20" i="37"/>
  <c r="D12" i="37"/>
  <c r="C12" i="37"/>
  <c r="F41" i="36" l="1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7" i="36"/>
  <c r="F16" i="36"/>
  <c r="F15" i="36"/>
  <c r="F14" i="36"/>
  <c r="F13" i="36"/>
  <c r="F12" i="36"/>
  <c r="F11" i="36"/>
  <c r="F9" i="36"/>
  <c r="E41" i="36"/>
  <c r="E40" i="36"/>
  <c r="E39" i="36"/>
  <c r="E37" i="36"/>
  <c r="E36" i="36"/>
  <c r="E35" i="36"/>
  <c r="E34" i="36"/>
  <c r="E29" i="36"/>
  <c r="E28" i="36"/>
  <c r="E27" i="36"/>
  <c r="E26" i="36"/>
  <c r="E24" i="36"/>
  <c r="E23" i="36"/>
  <c r="E21" i="36"/>
  <c r="E18" i="36"/>
  <c r="E17" i="36"/>
  <c r="E16" i="36"/>
  <c r="E15" i="36"/>
  <c r="E13" i="36"/>
  <c r="E12" i="36"/>
  <c r="E11" i="36"/>
  <c r="E10" i="36"/>
  <c r="E9" i="36"/>
  <c r="D11" i="36"/>
  <c r="C11" i="36"/>
  <c r="C23" i="36"/>
  <c r="D23" i="36"/>
  <c r="D26" i="36"/>
  <c r="D34" i="36"/>
  <c r="D39" i="36"/>
  <c r="C39" i="36"/>
  <c r="C34" i="36"/>
  <c r="C26" i="36"/>
  <c r="D19" i="36"/>
  <c r="C19" i="36"/>
  <c r="E19" i="36" s="1"/>
  <c r="D8" i="36"/>
  <c r="C8" i="36"/>
  <c r="E8" i="36" l="1"/>
  <c r="F8" i="36"/>
  <c r="F39" i="35"/>
  <c r="F38" i="35"/>
  <c r="F36" i="35"/>
  <c r="F35" i="35"/>
  <c r="F34" i="35"/>
  <c r="F32" i="35"/>
  <c r="F31" i="35"/>
  <c r="F30" i="35"/>
  <c r="F29" i="35"/>
  <c r="F28" i="35"/>
  <c r="F27" i="35"/>
  <c r="F25" i="35"/>
  <c r="F23" i="35"/>
  <c r="F22" i="35"/>
  <c r="F21" i="35"/>
  <c r="F19" i="35"/>
  <c r="F17" i="35"/>
  <c r="F16" i="35"/>
  <c r="F15" i="35"/>
  <c r="F14" i="35"/>
  <c r="F13" i="35"/>
  <c r="F12" i="35"/>
  <c r="F9" i="35"/>
  <c r="E39" i="35"/>
  <c r="E38" i="35"/>
  <c r="E35" i="35"/>
  <c r="E29" i="35"/>
  <c r="E27" i="35"/>
  <c r="E22" i="35"/>
  <c r="E18" i="35"/>
  <c r="E17" i="35"/>
  <c r="E16" i="35"/>
  <c r="E15" i="35"/>
  <c r="E14" i="35"/>
  <c r="E13" i="35"/>
  <c r="E12" i="35"/>
  <c r="E10" i="35"/>
  <c r="D26" i="35"/>
  <c r="C26" i="35"/>
  <c r="D24" i="35"/>
  <c r="F24" i="35" s="1"/>
  <c r="C24" i="35"/>
  <c r="D33" i="35"/>
  <c r="C33" i="35"/>
  <c r="D11" i="35"/>
  <c r="F11" i="35" s="1"/>
  <c r="C11" i="35"/>
  <c r="D37" i="35"/>
  <c r="C37" i="35"/>
  <c r="E37" i="35" l="1"/>
  <c r="E33" i="35"/>
  <c r="E26" i="35"/>
  <c r="E11" i="35"/>
  <c r="F26" i="35"/>
  <c r="F33" i="35"/>
  <c r="F37" i="35"/>
  <c r="D20" i="35"/>
  <c r="C20" i="35"/>
  <c r="D8" i="35"/>
  <c r="C8" i="35"/>
  <c r="F8" i="35" l="1"/>
  <c r="E8" i="35"/>
  <c r="F20" i="35"/>
  <c r="E20" i="35"/>
</calcChain>
</file>

<file path=xl/sharedStrings.xml><?xml version="1.0" encoding="utf-8"?>
<sst xmlns="http://schemas.openxmlformats.org/spreadsheetml/2006/main" count="342" uniqueCount="65">
  <si>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</si>
  <si>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</si>
  <si>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</si>
  <si>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</si>
  <si>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</si>
  <si>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</si>
  <si>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</si>
  <si>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</si>
  <si>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</si>
  <si>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Муниципальное казенное учреждение «Комитет по управлению муниципальным имуществом города Канска»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</si>
  <si>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</si>
  <si>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городских округов</t>
  </si>
  <si>
    <t>Муниципальное казенное учреждение «Финансовое управление администрации города Канска»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</si>
  <si>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</si>
  <si>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</si>
  <si>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</si>
  <si>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Муниципальное казенное учреждение «Управление образования администрации города Канска»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</si>
  <si>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</si>
  <si>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</si>
  <si>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</si>
  <si>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</si>
  <si>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</si>
  <si>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</si>
  <si>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</si>
  <si>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</si>
  <si>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</si>
  <si>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</si>
  <si>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</si>
  <si>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</si>
  <si>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</si>
  <si>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</si>
  <si>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</si>
  <si>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</si>
  <si>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</si>
  <si>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</si>
  <si>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01.02.2017 года</t>
  </si>
  <si>
    <t>Исполнено на 01.02.2017г.</t>
  </si>
  <si>
    <t>Годовой прогноз поступления доходов на 01.02.2017г.</t>
  </si>
  <si>
    <t>Прочие доходы от оказания платных услуг (работ) получателями средств бюджетов городских округов (родительская плата)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</si>
  <si>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01.03.2017 года</t>
  </si>
  <si>
    <t>Годовой прогноз поступления доходов на 01.03.2017г.</t>
  </si>
  <si>
    <t>Исполнено на 01.03.2017г.</t>
  </si>
  <si>
    <t xml:space="preserve">Управление архитектуры и инвестиций администрации города Канска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</si>
  <si>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01.04.2017 года</t>
  </si>
  <si>
    <t>Исполнено на 01.04.2017г.</t>
  </si>
  <si>
    <t>Годовой прогноз поступления доходов на 01.04.2017г.</t>
  </si>
  <si>
    <t>Управление социальной защиты населения администрации города Канска</t>
  </si>
  <si>
    <t>Канский городской Совет депутатов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</si>
  <si>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01.05.2017 года</t>
  </si>
  <si>
    <t>Годовой прогноз поступления доходов на 01.05.2017г.</t>
  </si>
  <si>
    <t>Исполнено на 01.05.2017г.</t>
  </si>
  <si>
    <t>Плата по соглашениям об установлении сервитута, заключенным органами местного самоуправления гороских округов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</si>
  <si>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</si>
  <si>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01.06.2017 года</t>
  </si>
  <si>
    <t>Исполнено на 01.06.2017г.</t>
  </si>
  <si>
    <t>Годовой прогноз поступления доходов на 01.06.2017г.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</si>
  <si>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01.07.2017 года</t>
  </si>
  <si>
    <t>Годовой прогноз поступления доходов на 01.07.2017г.</t>
  </si>
  <si>
    <t>Исполнено на 01.07.2017г.</t>
  </si>
  <si>
    <t>Комитет по управлению муниципальным имуществом города Канска</t>
  </si>
  <si>
    <t>св1000</t>
  </si>
  <si>
    <t>Годовой прогноз поступления доходов на 01.08.2017г.</t>
  </si>
  <si>
    <t>Исполнено на 01.08.2017г.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</si>
  <si>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01.08.2017 года</t>
  </si>
  <si>
    <t>Комитет по управлению муниципальным имуществом администрации города Канска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</si>
</sst>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9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tabSelected="1" workbookViewId="0">
      <selection activeCell="C12" sqref="C12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63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8" t="s">
        <v>0</v>
      </c>
      <c r="B5" s="39" t="s">
        <v>1</v>
      </c>
      <c r="C5" s="40" t="s">
        <v>61</v>
      </c>
      <c r="D5" s="40" t="s">
        <v>62</v>
      </c>
      <c r="E5" s="40"/>
      <c r="F5" s="40"/>
    </row>
    <row r="6" spans="1:13" ht="36" customHeight="1" x14ac:dyDescent="0.25">
      <c r="A6" s="38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38"/>
      <c r="B7" s="39"/>
      <c r="C7" s="40"/>
      <c r="D7" s="40"/>
      <c r="E7" s="36" t="s">
        <v>4</v>
      </c>
      <c r="F7" s="36" t="s">
        <v>5</v>
      </c>
    </row>
    <row r="8" spans="1:13" ht="21" customHeight="1" x14ac:dyDescent="0.25">
      <c r="A8" s="13">
        <v>1</v>
      </c>
      <c r="B8" s="8" t="s">
        <v>7</v>
      </c>
      <c r="C8" s="9">
        <f>C9+C10+C11+C12</f>
        <v>231.7</v>
      </c>
      <c r="D8" s="9">
        <f>D9+D10+D11+D12</f>
        <v>326</v>
      </c>
      <c r="E8" s="9">
        <f>D8/C8*100</f>
        <v>140.69917997410445</v>
      </c>
      <c r="F8" s="9">
        <f>D8-C8</f>
        <v>94.300000000000011</v>
      </c>
    </row>
    <row r="9" spans="1:13" ht="83.25" customHeight="1" x14ac:dyDescent="0.25">
      <c r="A9" s="7">
        <v>2</v>
      </c>
      <c r="B9" s="41" t="s">
        <v>34</v>
      </c>
      <c r="C9" s="36">
        <v>0</v>
      </c>
      <c r="D9" s="36">
        <v>11.3</v>
      </c>
      <c r="E9" s="36"/>
      <c r="F9" s="36">
        <f t="shared" ref="F9:F48" si="0">D9-C9</f>
        <v>11.3</v>
      </c>
    </row>
    <row r="10" spans="1:13" ht="47.25" x14ac:dyDescent="0.25">
      <c r="A10" s="7">
        <v>3</v>
      </c>
      <c r="B10" s="15" t="s">
        <v>23</v>
      </c>
      <c r="C10" s="36">
        <v>20</v>
      </c>
      <c r="D10" s="36">
        <v>103</v>
      </c>
      <c r="E10" s="36" t="s">
        <v>52</v>
      </c>
      <c r="F10" s="36">
        <f t="shared" si="0"/>
        <v>83</v>
      </c>
    </row>
    <row r="11" spans="1:13" ht="47.25" x14ac:dyDescent="0.25">
      <c r="A11" s="7">
        <v>4</v>
      </c>
      <c r="B11" s="15" t="s">
        <v>8</v>
      </c>
      <c r="C11" s="36">
        <v>103.4</v>
      </c>
      <c r="D11" s="36">
        <v>103.4</v>
      </c>
      <c r="E11" s="36">
        <f t="shared" ref="E9:E48" si="1">D11/C11*100</f>
        <v>100</v>
      </c>
      <c r="F11" s="36">
        <f t="shared" si="0"/>
        <v>0</v>
      </c>
    </row>
    <row r="12" spans="1:13" ht="31.5" x14ac:dyDescent="0.25">
      <c r="A12" s="7">
        <v>5</v>
      </c>
      <c r="B12" s="15" t="s">
        <v>18</v>
      </c>
      <c r="C12" s="36">
        <v>108.3</v>
      </c>
      <c r="D12" s="36">
        <v>108.3</v>
      </c>
      <c r="E12" s="36">
        <f t="shared" si="1"/>
        <v>100</v>
      </c>
      <c r="F12" s="36">
        <f t="shared" si="0"/>
        <v>0</v>
      </c>
    </row>
    <row r="13" spans="1:13" ht="31.5" x14ac:dyDescent="0.25">
      <c r="A13" s="13">
        <v>6</v>
      </c>
      <c r="B13" s="16" t="s">
        <v>64</v>
      </c>
      <c r="C13" s="9">
        <f>C14+C15+C16+C17+C18+C19+C20+C21</f>
        <v>44776.100000000006</v>
      </c>
      <c r="D13" s="9">
        <f>D14+D15+D16+D17+D18+D19+D20+D21+D22</f>
        <v>24917.600000000006</v>
      </c>
      <c r="E13" s="9">
        <f t="shared" si="1"/>
        <v>55.649330781376683</v>
      </c>
      <c r="F13" s="9">
        <f t="shared" si="0"/>
        <v>-19858.5</v>
      </c>
    </row>
    <row r="14" spans="1:13" ht="78.75" x14ac:dyDescent="0.25">
      <c r="A14" s="7">
        <v>7</v>
      </c>
      <c r="B14" s="15" t="s">
        <v>10</v>
      </c>
      <c r="C14" s="36">
        <v>20892.400000000001</v>
      </c>
      <c r="D14" s="36">
        <v>13699.7</v>
      </c>
      <c r="E14" s="36">
        <f t="shared" si="1"/>
        <v>65.57264842717926</v>
      </c>
      <c r="F14" s="36">
        <f t="shared" si="0"/>
        <v>-7192.7000000000007</v>
      </c>
    </row>
    <row r="15" spans="1:13" ht="31.5" x14ac:dyDescent="0.25">
      <c r="A15" s="7">
        <v>8</v>
      </c>
      <c r="B15" s="15" t="s">
        <v>33</v>
      </c>
      <c r="C15" s="36">
        <v>7600.7</v>
      </c>
      <c r="D15" s="36">
        <v>3915</v>
      </c>
      <c r="E15" s="36">
        <f t="shared" si="1"/>
        <v>51.508413698738273</v>
      </c>
      <c r="F15" s="36">
        <f t="shared" si="0"/>
        <v>-3685.7</v>
      </c>
    </row>
    <row r="16" spans="1:13" ht="31.5" x14ac:dyDescent="0.25">
      <c r="A16" s="7">
        <v>9</v>
      </c>
      <c r="B16" s="15" t="s">
        <v>51</v>
      </c>
      <c r="C16" s="36">
        <v>0.5</v>
      </c>
      <c r="D16" s="36">
        <v>15.9</v>
      </c>
      <c r="E16" s="36" t="s">
        <v>60</v>
      </c>
      <c r="F16" s="36">
        <f t="shared" si="0"/>
        <v>15.4</v>
      </c>
    </row>
    <row r="17" spans="1:6" ht="52.5" customHeight="1" x14ac:dyDescent="0.25">
      <c r="A17" s="7">
        <v>10</v>
      </c>
      <c r="B17" s="15" t="s">
        <v>29</v>
      </c>
      <c r="C17" s="36">
        <v>19</v>
      </c>
      <c r="D17" s="36">
        <v>19</v>
      </c>
      <c r="E17" s="36">
        <f t="shared" si="1"/>
        <v>100</v>
      </c>
      <c r="F17" s="36">
        <f t="shared" si="0"/>
        <v>0</v>
      </c>
    </row>
    <row r="18" spans="1:6" ht="81" customHeight="1" x14ac:dyDescent="0.25">
      <c r="A18" s="7">
        <v>11</v>
      </c>
      <c r="B18" s="15" t="s">
        <v>34</v>
      </c>
      <c r="C18" s="36">
        <v>3861</v>
      </c>
      <c r="D18" s="36">
        <v>2520.6999999999998</v>
      </c>
      <c r="E18" s="36">
        <f t="shared" si="1"/>
        <v>65.28619528619528</v>
      </c>
      <c r="F18" s="36">
        <f t="shared" si="0"/>
        <v>-1340.3000000000002</v>
      </c>
    </row>
    <row r="19" spans="1:6" ht="94.5" x14ac:dyDescent="0.25">
      <c r="A19" s="7">
        <v>12</v>
      </c>
      <c r="B19" s="15" t="s">
        <v>24</v>
      </c>
      <c r="C19" s="36">
        <v>10810</v>
      </c>
      <c r="D19" s="36">
        <v>1822.2</v>
      </c>
      <c r="E19" s="36">
        <f t="shared" si="1"/>
        <v>16.856614246068453</v>
      </c>
      <c r="F19" s="36">
        <f t="shared" si="0"/>
        <v>-8987.7999999999993</v>
      </c>
    </row>
    <row r="20" spans="1:6" ht="63" x14ac:dyDescent="0.25">
      <c r="A20" s="7">
        <v>13</v>
      </c>
      <c r="B20" s="15" t="s">
        <v>30</v>
      </c>
      <c r="C20" s="36">
        <v>1230</v>
      </c>
      <c r="D20" s="36">
        <v>2512.4</v>
      </c>
      <c r="E20" s="36" t="s">
        <v>52</v>
      </c>
      <c r="F20" s="36">
        <f t="shared" si="0"/>
        <v>1282.4000000000001</v>
      </c>
    </row>
    <row r="21" spans="1:6" ht="47.25" x14ac:dyDescent="0.25">
      <c r="A21" s="7">
        <v>14</v>
      </c>
      <c r="B21" s="15" t="s">
        <v>8</v>
      </c>
      <c r="C21" s="36">
        <v>362.5</v>
      </c>
      <c r="D21" s="36">
        <v>362.5</v>
      </c>
      <c r="E21" s="36">
        <f t="shared" si="1"/>
        <v>100</v>
      </c>
      <c r="F21" s="36">
        <f t="shared" si="0"/>
        <v>0</v>
      </c>
    </row>
    <row r="22" spans="1:6" ht="31.5" x14ac:dyDescent="0.25">
      <c r="A22" s="7">
        <v>15</v>
      </c>
      <c r="B22" s="15" t="s">
        <v>11</v>
      </c>
      <c r="C22" s="36">
        <v>0</v>
      </c>
      <c r="D22" s="36">
        <v>50.2</v>
      </c>
      <c r="E22" s="36"/>
      <c r="F22" s="36">
        <f t="shared" si="0"/>
        <v>50.2</v>
      </c>
    </row>
    <row r="23" spans="1:6" ht="31.5" x14ac:dyDescent="0.25">
      <c r="A23" s="13">
        <v>16</v>
      </c>
      <c r="B23" s="16" t="s">
        <v>12</v>
      </c>
      <c r="C23" s="14">
        <f>C24+C25+C26</f>
        <v>1620565.8</v>
      </c>
      <c r="D23" s="14">
        <f>D24+D25+D26</f>
        <v>850352.7</v>
      </c>
      <c r="E23" s="9">
        <f t="shared" si="1"/>
        <v>52.472580872680382</v>
      </c>
      <c r="F23" s="9">
        <f t="shared" si="0"/>
        <v>-770213.10000000009</v>
      </c>
    </row>
    <row r="24" spans="1:6" ht="31.5" x14ac:dyDescent="0.25">
      <c r="A24" s="7">
        <v>17</v>
      </c>
      <c r="B24" s="15" t="s">
        <v>18</v>
      </c>
      <c r="C24" s="12">
        <v>0.7</v>
      </c>
      <c r="D24" s="36">
        <v>0.7</v>
      </c>
      <c r="E24" s="36">
        <f t="shared" si="1"/>
        <v>100</v>
      </c>
      <c r="F24" s="36">
        <f t="shared" si="0"/>
        <v>0</v>
      </c>
    </row>
    <row r="25" spans="1:6" ht="31.5" x14ac:dyDescent="0.25">
      <c r="A25" s="7">
        <v>18</v>
      </c>
      <c r="B25" s="17" t="s">
        <v>13</v>
      </c>
      <c r="C25" s="36">
        <v>1625632.3</v>
      </c>
      <c r="D25" s="36">
        <v>855448.1</v>
      </c>
      <c r="E25" s="36">
        <f t="shared" si="1"/>
        <v>52.622484186614649</v>
      </c>
      <c r="F25" s="36">
        <f t="shared" si="0"/>
        <v>-770184.20000000007</v>
      </c>
    </row>
    <row r="26" spans="1:6" ht="47.25" x14ac:dyDescent="0.25">
      <c r="A26" s="7">
        <v>19</v>
      </c>
      <c r="B26" s="18" t="s">
        <v>14</v>
      </c>
      <c r="C26" s="36">
        <v>-5067.2</v>
      </c>
      <c r="D26" s="36">
        <v>-5096.1000000000004</v>
      </c>
      <c r="E26" s="36">
        <f t="shared" si="1"/>
        <v>100.57033470161036</v>
      </c>
      <c r="F26" s="36">
        <f t="shared" si="0"/>
        <v>-28.900000000000546</v>
      </c>
    </row>
    <row r="27" spans="1:6" ht="47.25" x14ac:dyDescent="0.25">
      <c r="A27" s="13">
        <v>20</v>
      </c>
      <c r="B27" s="16" t="s">
        <v>32</v>
      </c>
      <c r="C27" s="9">
        <f>C28+C29</f>
        <v>1078</v>
      </c>
      <c r="D27" s="9">
        <f>D28+D29</f>
        <v>544.40000000000009</v>
      </c>
      <c r="E27" s="9">
        <f t="shared" si="1"/>
        <v>50.500927643784799</v>
      </c>
      <c r="F27" s="9">
        <f t="shared" si="0"/>
        <v>-533.59999999999991</v>
      </c>
    </row>
    <row r="28" spans="1:6" ht="25.5" customHeight="1" x14ac:dyDescent="0.25">
      <c r="A28" s="7">
        <v>21</v>
      </c>
      <c r="B28" s="17" t="s">
        <v>25</v>
      </c>
      <c r="C28" s="36">
        <v>1067.3</v>
      </c>
      <c r="D28" s="36">
        <v>533.70000000000005</v>
      </c>
      <c r="E28" s="36">
        <f t="shared" si="1"/>
        <v>50.004684718448424</v>
      </c>
      <c r="F28" s="36">
        <f t="shared" si="0"/>
        <v>-533.59999999999991</v>
      </c>
    </row>
    <row r="29" spans="1:6" ht="41.25" customHeight="1" x14ac:dyDescent="0.25">
      <c r="A29" s="7">
        <v>22</v>
      </c>
      <c r="B29" s="17" t="s">
        <v>18</v>
      </c>
      <c r="C29" s="36">
        <v>10.7</v>
      </c>
      <c r="D29" s="36">
        <v>10.7</v>
      </c>
      <c r="E29" s="36">
        <f t="shared" si="1"/>
        <v>100</v>
      </c>
      <c r="F29" s="36">
        <f t="shared" si="0"/>
        <v>0</v>
      </c>
    </row>
    <row r="30" spans="1:6" ht="31.5" x14ac:dyDescent="0.25">
      <c r="A30" s="13">
        <v>23</v>
      </c>
      <c r="B30" s="16" t="s">
        <v>16</v>
      </c>
      <c r="C30" s="9">
        <f>C32+C33+C34+C35+C36+C31</f>
        <v>4092.3</v>
      </c>
      <c r="D30" s="9">
        <f>D32+D33+D34+D35+D36+D31</f>
        <v>3247.1000000000004</v>
      </c>
      <c r="E30" s="9">
        <f t="shared" si="1"/>
        <v>79.346577719131062</v>
      </c>
      <c r="F30" s="9">
        <f t="shared" si="0"/>
        <v>-845.19999999999982</v>
      </c>
    </row>
    <row r="31" spans="1:6" ht="31.5" x14ac:dyDescent="0.25">
      <c r="A31" s="7">
        <v>24</v>
      </c>
      <c r="B31" s="15" t="s">
        <v>38</v>
      </c>
      <c r="C31" s="36">
        <v>1184.8</v>
      </c>
      <c r="D31" s="36">
        <v>647.29999999999995</v>
      </c>
      <c r="E31" s="36">
        <f t="shared" si="1"/>
        <v>54.633693450371368</v>
      </c>
      <c r="F31" s="36">
        <f t="shared" si="0"/>
        <v>-537.5</v>
      </c>
    </row>
    <row r="32" spans="1:6" ht="31.5" x14ac:dyDescent="0.25">
      <c r="A32" s="7">
        <v>25</v>
      </c>
      <c r="B32" s="17" t="s">
        <v>15</v>
      </c>
      <c r="C32" s="36">
        <v>310.5</v>
      </c>
      <c r="D32" s="36">
        <v>287.5</v>
      </c>
      <c r="E32" s="36">
        <f t="shared" si="1"/>
        <v>92.592592592592595</v>
      </c>
      <c r="F32" s="36">
        <f t="shared" si="0"/>
        <v>-23</v>
      </c>
    </row>
    <row r="33" spans="1:7" ht="31.5" x14ac:dyDescent="0.25">
      <c r="A33" s="7">
        <v>26</v>
      </c>
      <c r="B33" s="15" t="s">
        <v>17</v>
      </c>
      <c r="C33" s="36">
        <v>40.1</v>
      </c>
      <c r="D33" s="36">
        <v>15</v>
      </c>
      <c r="E33" s="36">
        <f t="shared" si="1"/>
        <v>37.406483790523687</v>
      </c>
      <c r="F33" s="36">
        <f t="shared" si="0"/>
        <v>-25.1</v>
      </c>
    </row>
    <row r="34" spans="1:7" ht="31.5" x14ac:dyDescent="0.25">
      <c r="A34" s="7">
        <v>27</v>
      </c>
      <c r="B34" s="15" t="s">
        <v>18</v>
      </c>
      <c r="C34" s="36">
        <v>103.7</v>
      </c>
      <c r="D34" s="36">
        <v>105.8</v>
      </c>
      <c r="E34" s="36">
        <f t="shared" si="1"/>
        <v>102.02507232401157</v>
      </c>
      <c r="F34" s="36">
        <f t="shared" si="0"/>
        <v>2.0999999999999943</v>
      </c>
    </row>
    <row r="35" spans="1:7" ht="47.25" x14ac:dyDescent="0.25">
      <c r="A35" s="7">
        <v>28</v>
      </c>
      <c r="B35" s="15" t="s">
        <v>22</v>
      </c>
      <c r="C35" s="36">
        <v>30</v>
      </c>
      <c r="D35" s="36">
        <v>0</v>
      </c>
      <c r="E35" s="36"/>
      <c r="F35" s="36">
        <f t="shared" si="0"/>
        <v>-30</v>
      </c>
    </row>
    <row r="36" spans="1:7" ht="18" customHeight="1" x14ac:dyDescent="0.25">
      <c r="A36" s="7">
        <v>29</v>
      </c>
      <c r="B36" s="19" t="s">
        <v>19</v>
      </c>
      <c r="C36" s="36">
        <v>2423.1999999999998</v>
      </c>
      <c r="D36" s="36">
        <v>2191.5</v>
      </c>
      <c r="E36" s="36">
        <f t="shared" si="1"/>
        <v>90.438263453284918</v>
      </c>
      <c r="F36" s="36">
        <f t="shared" si="0"/>
        <v>-231.69999999999982</v>
      </c>
      <c r="G36" s="21"/>
    </row>
    <row r="37" spans="1:7" ht="36" customHeight="1" x14ac:dyDescent="0.25">
      <c r="A37" s="13">
        <v>30</v>
      </c>
      <c r="B37" s="27" t="s">
        <v>46</v>
      </c>
      <c r="C37" s="9">
        <f>C38</f>
        <v>57.8</v>
      </c>
      <c r="D37" s="9">
        <f>D38</f>
        <v>84.2</v>
      </c>
      <c r="E37" s="9">
        <f t="shared" si="1"/>
        <v>145.67474048442907</v>
      </c>
      <c r="F37" s="9">
        <f t="shared" si="0"/>
        <v>26.400000000000006</v>
      </c>
      <c r="G37" s="21"/>
    </row>
    <row r="38" spans="1:7" ht="38.25" customHeight="1" x14ac:dyDescent="0.25">
      <c r="A38" s="7">
        <v>31</v>
      </c>
      <c r="B38" s="19" t="s">
        <v>18</v>
      </c>
      <c r="C38" s="36">
        <v>57.8</v>
      </c>
      <c r="D38" s="36">
        <v>84.2</v>
      </c>
      <c r="E38" s="36">
        <f t="shared" si="1"/>
        <v>145.67474048442907</v>
      </c>
      <c r="F38" s="36">
        <f t="shared" si="0"/>
        <v>26.400000000000006</v>
      </c>
      <c r="G38" s="21"/>
    </row>
    <row r="39" spans="1:7" s="20" customFormat="1" ht="47.25" x14ac:dyDescent="0.2">
      <c r="A39" s="13">
        <v>32</v>
      </c>
      <c r="B39" s="16" t="s">
        <v>20</v>
      </c>
      <c r="C39" s="9">
        <f>C40+C41+C42</f>
        <v>5488.4000000000005</v>
      </c>
      <c r="D39" s="9">
        <f>D40+D41+D42</f>
        <v>2710.4</v>
      </c>
      <c r="E39" s="9">
        <f t="shared" si="1"/>
        <v>49.384155673784704</v>
      </c>
      <c r="F39" s="9">
        <f t="shared" si="0"/>
        <v>-2778.0000000000005</v>
      </c>
    </row>
    <row r="40" spans="1:7" ht="94.5" x14ac:dyDescent="0.25">
      <c r="A40" s="7">
        <v>33</v>
      </c>
      <c r="B40" s="15" t="s">
        <v>26</v>
      </c>
      <c r="C40" s="36">
        <v>36.799999999999997</v>
      </c>
      <c r="D40" s="36">
        <v>24.7</v>
      </c>
      <c r="E40" s="36">
        <f t="shared" si="1"/>
        <v>67.119565217391312</v>
      </c>
      <c r="F40" s="36">
        <f t="shared" si="0"/>
        <v>-12.099999999999998</v>
      </c>
    </row>
    <row r="41" spans="1:7" ht="78.75" x14ac:dyDescent="0.25">
      <c r="A41" s="7">
        <v>34</v>
      </c>
      <c r="B41" s="15" t="s">
        <v>21</v>
      </c>
      <c r="C41" s="36">
        <v>5414.8</v>
      </c>
      <c r="D41" s="36">
        <v>2655.3</v>
      </c>
      <c r="E41" s="36">
        <f t="shared" si="1"/>
        <v>49.037822264903596</v>
      </c>
      <c r="F41" s="36">
        <f t="shared" si="0"/>
        <v>-2759.5</v>
      </c>
    </row>
    <row r="42" spans="1:7" ht="78.75" x14ac:dyDescent="0.25">
      <c r="A42" s="7">
        <v>35</v>
      </c>
      <c r="B42" s="15" t="s">
        <v>27</v>
      </c>
      <c r="C42" s="36">
        <v>36.799999999999997</v>
      </c>
      <c r="D42" s="36">
        <v>30.4</v>
      </c>
      <c r="E42" s="36">
        <f t="shared" si="1"/>
        <v>82.608695652173907</v>
      </c>
      <c r="F42" s="36">
        <f t="shared" si="0"/>
        <v>-6.3999999999999986</v>
      </c>
    </row>
    <row r="43" spans="1:7" ht="31.5" x14ac:dyDescent="0.25">
      <c r="A43" s="13">
        <v>36</v>
      </c>
      <c r="B43" s="16" t="s">
        <v>42</v>
      </c>
      <c r="C43" s="10">
        <f>C44+C45</f>
        <v>1165</v>
      </c>
      <c r="D43" s="10">
        <f>D44+D45+D46</f>
        <v>639</v>
      </c>
      <c r="E43" s="9">
        <f t="shared" si="1"/>
        <v>54.849785407725328</v>
      </c>
      <c r="F43" s="9">
        <f t="shared" si="0"/>
        <v>-526</v>
      </c>
    </row>
    <row r="44" spans="1:7" ht="31.5" x14ac:dyDescent="0.25">
      <c r="A44" s="7">
        <v>37</v>
      </c>
      <c r="B44" s="15" t="s">
        <v>28</v>
      </c>
      <c r="C44" s="11">
        <v>175</v>
      </c>
      <c r="D44" s="11">
        <v>77.5</v>
      </c>
      <c r="E44" s="36">
        <f t="shared" si="1"/>
        <v>44.285714285714285</v>
      </c>
      <c r="F44" s="36">
        <f t="shared" si="0"/>
        <v>-97.5</v>
      </c>
    </row>
    <row r="45" spans="1:7" ht="78.75" x14ac:dyDescent="0.25">
      <c r="A45" s="7">
        <v>38</v>
      </c>
      <c r="B45" s="15" t="s">
        <v>31</v>
      </c>
      <c r="C45" s="11">
        <v>990</v>
      </c>
      <c r="D45" s="11">
        <v>546.5</v>
      </c>
      <c r="E45" s="36">
        <f t="shared" si="1"/>
        <v>55.202020202020194</v>
      </c>
      <c r="F45" s="36">
        <f t="shared" si="0"/>
        <v>-443.5</v>
      </c>
    </row>
    <row r="46" spans="1:7" ht="31.5" x14ac:dyDescent="0.25">
      <c r="A46" s="7">
        <v>39</v>
      </c>
      <c r="B46" s="15" t="s">
        <v>11</v>
      </c>
      <c r="C46" s="11">
        <v>0</v>
      </c>
      <c r="D46" s="11">
        <v>15</v>
      </c>
      <c r="E46" s="36"/>
      <c r="F46" s="36">
        <f t="shared" si="0"/>
        <v>15</v>
      </c>
    </row>
    <row r="47" spans="1:7" s="29" customFormat="1" ht="19.5" customHeight="1" x14ac:dyDescent="0.25">
      <c r="A47" s="13">
        <v>40</v>
      </c>
      <c r="B47" s="28" t="s">
        <v>47</v>
      </c>
      <c r="C47" s="10">
        <f>C48</f>
        <v>6.8</v>
      </c>
      <c r="D47" s="10">
        <f>D48</f>
        <v>12.9</v>
      </c>
      <c r="E47" s="9">
        <f t="shared" si="1"/>
        <v>189.70588235294119</v>
      </c>
      <c r="F47" s="9">
        <f t="shared" si="0"/>
        <v>6.1000000000000005</v>
      </c>
    </row>
    <row r="48" spans="1:7" s="30" customFormat="1" ht="37.5" customHeight="1" x14ac:dyDescent="0.25">
      <c r="A48" s="7">
        <v>41</v>
      </c>
      <c r="B48" s="31" t="s">
        <v>18</v>
      </c>
      <c r="C48" s="11">
        <v>6.8</v>
      </c>
      <c r="D48" s="11">
        <v>12.9</v>
      </c>
      <c r="E48" s="36">
        <f t="shared" si="1"/>
        <v>189.70588235294119</v>
      </c>
      <c r="F48" s="36">
        <f t="shared" si="0"/>
        <v>6.1000000000000005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workbookViewId="0">
      <selection activeCell="B11" sqref="B11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56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8" t="s">
        <v>0</v>
      </c>
      <c r="B5" s="39" t="s">
        <v>1</v>
      </c>
      <c r="C5" s="40" t="s">
        <v>57</v>
      </c>
      <c r="D5" s="40" t="s">
        <v>58</v>
      </c>
      <c r="E5" s="40"/>
      <c r="F5" s="40"/>
    </row>
    <row r="6" spans="1:13" ht="36" customHeight="1" x14ac:dyDescent="0.25">
      <c r="A6" s="38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38"/>
      <c r="B7" s="39"/>
      <c r="C7" s="40"/>
      <c r="D7" s="40"/>
      <c r="E7" s="34" t="s">
        <v>4</v>
      </c>
      <c r="F7" s="34" t="s">
        <v>5</v>
      </c>
    </row>
    <row r="8" spans="1:13" ht="21" customHeight="1" x14ac:dyDescent="0.25">
      <c r="A8" s="13">
        <v>1</v>
      </c>
      <c r="B8" s="8" t="s">
        <v>7</v>
      </c>
      <c r="C8" s="9">
        <f>C9+C10+C11</f>
        <v>211.3</v>
      </c>
      <c r="D8" s="9">
        <f>D9+D10+D11</f>
        <v>194.1</v>
      </c>
      <c r="E8" s="9">
        <f>D8/C8*100</f>
        <v>91.859914813061991</v>
      </c>
      <c r="F8" s="9">
        <f>D8-C8</f>
        <v>-17.200000000000017</v>
      </c>
    </row>
    <row r="9" spans="1:13" ht="47.25" x14ac:dyDescent="0.25">
      <c r="A9" s="7">
        <v>2</v>
      </c>
      <c r="B9" s="15" t="s">
        <v>23</v>
      </c>
      <c r="C9" s="34">
        <v>20</v>
      </c>
      <c r="D9" s="34">
        <v>2.8</v>
      </c>
      <c r="E9" s="34">
        <f t="shared" ref="E9:E48" si="0">D9/C9*100</f>
        <v>13.999999999999998</v>
      </c>
      <c r="F9" s="34">
        <f t="shared" ref="F9:F48" si="1">D9-C9</f>
        <v>-17.2</v>
      </c>
    </row>
    <row r="10" spans="1:13" ht="47.25" x14ac:dyDescent="0.25">
      <c r="A10" s="7">
        <v>3</v>
      </c>
      <c r="B10" s="15" t="s">
        <v>8</v>
      </c>
      <c r="C10" s="34">
        <v>83</v>
      </c>
      <c r="D10" s="34">
        <v>83</v>
      </c>
      <c r="E10" s="34">
        <f t="shared" si="0"/>
        <v>100</v>
      </c>
      <c r="F10" s="34">
        <f t="shared" si="1"/>
        <v>0</v>
      </c>
    </row>
    <row r="11" spans="1:13" ht="31.5" x14ac:dyDescent="0.25">
      <c r="A11" s="7">
        <v>4</v>
      </c>
      <c r="B11" s="15" t="s">
        <v>18</v>
      </c>
      <c r="C11" s="34">
        <v>108.3</v>
      </c>
      <c r="D11" s="34">
        <v>108.3</v>
      </c>
      <c r="E11" s="34">
        <f t="shared" si="0"/>
        <v>100</v>
      </c>
      <c r="F11" s="34">
        <f t="shared" si="1"/>
        <v>0</v>
      </c>
    </row>
    <row r="12" spans="1:13" ht="31.5" x14ac:dyDescent="0.25">
      <c r="A12" s="13">
        <v>5</v>
      </c>
      <c r="B12" s="16" t="s">
        <v>59</v>
      </c>
      <c r="C12" s="9">
        <f>C13+C14+C15+C16+C17+C18+C19+C20</f>
        <v>44722.8</v>
      </c>
      <c r="D12" s="9">
        <f>D13+D14+D15+D16+D17+D18+D19+D20+D21</f>
        <v>19931.000000000004</v>
      </c>
      <c r="E12" s="9">
        <f t="shared" si="0"/>
        <v>44.565635425331159</v>
      </c>
      <c r="F12" s="9">
        <f t="shared" si="1"/>
        <v>-24791.8</v>
      </c>
    </row>
    <row r="13" spans="1:13" ht="78.75" x14ac:dyDescent="0.25">
      <c r="A13" s="7">
        <v>6</v>
      </c>
      <c r="B13" s="15" t="s">
        <v>10</v>
      </c>
      <c r="C13" s="34">
        <v>20892.400000000001</v>
      </c>
      <c r="D13" s="34">
        <v>9969.7000000000007</v>
      </c>
      <c r="E13" s="34">
        <f t="shared" si="0"/>
        <v>47.71926633608394</v>
      </c>
      <c r="F13" s="34">
        <f t="shared" si="1"/>
        <v>-10922.7</v>
      </c>
    </row>
    <row r="14" spans="1:13" ht="31.5" x14ac:dyDescent="0.25">
      <c r="A14" s="7">
        <v>7</v>
      </c>
      <c r="B14" s="15" t="s">
        <v>33</v>
      </c>
      <c r="C14" s="34">
        <v>7600.7</v>
      </c>
      <c r="D14" s="34">
        <v>3386.4</v>
      </c>
      <c r="E14" s="34">
        <f t="shared" si="0"/>
        <v>44.553791098188327</v>
      </c>
      <c r="F14" s="34">
        <f t="shared" si="1"/>
        <v>-4214.2999999999993</v>
      </c>
    </row>
    <row r="15" spans="1:13" ht="31.5" x14ac:dyDescent="0.25">
      <c r="A15" s="7">
        <v>8</v>
      </c>
      <c r="B15" s="15" t="s">
        <v>51</v>
      </c>
      <c r="C15" s="34">
        <v>0.5</v>
      </c>
      <c r="D15" s="34">
        <v>15.9</v>
      </c>
      <c r="E15" s="34" t="s">
        <v>60</v>
      </c>
      <c r="F15" s="34">
        <f t="shared" si="1"/>
        <v>15.4</v>
      </c>
    </row>
    <row r="16" spans="1:13" ht="52.5" customHeight="1" x14ac:dyDescent="0.25">
      <c r="A16" s="7">
        <v>9</v>
      </c>
      <c r="B16" s="15" t="s">
        <v>29</v>
      </c>
      <c r="C16" s="34">
        <v>19</v>
      </c>
      <c r="D16" s="34">
        <v>0</v>
      </c>
      <c r="E16" s="34"/>
      <c r="F16" s="34">
        <f t="shared" si="1"/>
        <v>-19</v>
      </c>
    </row>
    <row r="17" spans="1:6" ht="81" customHeight="1" x14ac:dyDescent="0.25">
      <c r="A17" s="7">
        <v>10</v>
      </c>
      <c r="B17" s="15" t="s">
        <v>34</v>
      </c>
      <c r="C17" s="34">
        <v>3861</v>
      </c>
      <c r="D17" s="34">
        <v>2109.4</v>
      </c>
      <c r="E17" s="34">
        <f t="shared" si="0"/>
        <v>54.633514633514636</v>
      </c>
      <c r="F17" s="34">
        <f t="shared" si="1"/>
        <v>-1751.6</v>
      </c>
    </row>
    <row r="18" spans="1:6" ht="94.5" x14ac:dyDescent="0.25">
      <c r="A18" s="7">
        <v>11</v>
      </c>
      <c r="B18" s="15" t="s">
        <v>24</v>
      </c>
      <c r="C18" s="34">
        <v>10810</v>
      </c>
      <c r="D18" s="34">
        <v>1692.3</v>
      </c>
      <c r="E18" s="34">
        <f t="shared" si="0"/>
        <v>15.654949121184089</v>
      </c>
      <c r="F18" s="34">
        <f t="shared" si="1"/>
        <v>-9117.7000000000007</v>
      </c>
    </row>
    <row r="19" spans="1:6" ht="63" x14ac:dyDescent="0.25">
      <c r="A19" s="7">
        <v>12</v>
      </c>
      <c r="B19" s="15" t="s">
        <v>30</v>
      </c>
      <c r="C19" s="34">
        <v>1230</v>
      </c>
      <c r="D19" s="34">
        <v>2446.1999999999998</v>
      </c>
      <c r="E19" s="34">
        <f t="shared" si="0"/>
        <v>198.87804878048777</v>
      </c>
      <c r="F19" s="34">
        <f t="shared" si="1"/>
        <v>1216.1999999999998</v>
      </c>
    </row>
    <row r="20" spans="1:6" ht="47.25" x14ac:dyDescent="0.25">
      <c r="A20" s="7">
        <v>13</v>
      </c>
      <c r="B20" s="15" t="s">
        <v>8</v>
      </c>
      <c r="C20" s="34">
        <v>309.2</v>
      </c>
      <c r="D20" s="34">
        <v>309.2</v>
      </c>
      <c r="E20" s="34">
        <f t="shared" si="0"/>
        <v>100</v>
      </c>
      <c r="F20" s="34">
        <f t="shared" si="1"/>
        <v>0</v>
      </c>
    </row>
    <row r="21" spans="1:6" ht="31.5" x14ac:dyDescent="0.25">
      <c r="A21" s="7">
        <v>14</v>
      </c>
      <c r="B21" s="15" t="s">
        <v>11</v>
      </c>
      <c r="C21" s="34">
        <v>0</v>
      </c>
      <c r="D21" s="34">
        <v>1.9</v>
      </c>
      <c r="E21" s="34"/>
      <c r="F21" s="34">
        <f t="shared" si="1"/>
        <v>1.9</v>
      </c>
    </row>
    <row r="22" spans="1:6" ht="31.5" x14ac:dyDescent="0.25">
      <c r="A22" s="13">
        <v>15</v>
      </c>
      <c r="B22" s="16" t="s">
        <v>12</v>
      </c>
      <c r="C22" s="14">
        <f>C23+C24+C25</f>
        <v>1605271.4</v>
      </c>
      <c r="D22" s="14">
        <f>D23+D24+D25</f>
        <v>777317.29999999993</v>
      </c>
      <c r="E22" s="9">
        <f t="shared" si="0"/>
        <v>48.422796294757383</v>
      </c>
      <c r="F22" s="9">
        <f t="shared" si="1"/>
        <v>-827954.1</v>
      </c>
    </row>
    <row r="23" spans="1:6" ht="31.5" x14ac:dyDescent="0.25">
      <c r="A23" s="7">
        <v>16</v>
      </c>
      <c r="B23" s="15" t="s">
        <v>18</v>
      </c>
      <c r="C23" s="12">
        <v>0.7</v>
      </c>
      <c r="D23" s="34">
        <v>0.7</v>
      </c>
      <c r="E23" s="34">
        <f t="shared" si="0"/>
        <v>100</v>
      </c>
      <c r="F23" s="34">
        <f t="shared" si="1"/>
        <v>0</v>
      </c>
    </row>
    <row r="24" spans="1:6" ht="31.5" x14ac:dyDescent="0.25">
      <c r="A24" s="7">
        <v>17</v>
      </c>
      <c r="B24" s="17" t="s">
        <v>13</v>
      </c>
      <c r="C24" s="34">
        <v>1610337.9</v>
      </c>
      <c r="D24" s="34">
        <v>782412.5</v>
      </c>
      <c r="E24" s="34">
        <f t="shared" si="0"/>
        <v>48.58685248605277</v>
      </c>
      <c r="F24" s="34">
        <f t="shared" si="1"/>
        <v>-827925.39999999991</v>
      </c>
    </row>
    <row r="25" spans="1:6" ht="47.25" x14ac:dyDescent="0.25">
      <c r="A25" s="7">
        <v>18</v>
      </c>
      <c r="B25" s="18" t="s">
        <v>14</v>
      </c>
      <c r="C25" s="34">
        <v>-5067.2</v>
      </c>
      <c r="D25" s="34">
        <v>-5095.8999999999996</v>
      </c>
      <c r="E25" s="34">
        <f t="shared" si="0"/>
        <v>100.56638774865803</v>
      </c>
      <c r="F25" s="34">
        <f t="shared" si="1"/>
        <v>-28.699999999999818</v>
      </c>
    </row>
    <row r="26" spans="1:6" ht="47.25" x14ac:dyDescent="0.25">
      <c r="A26" s="13">
        <v>19</v>
      </c>
      <c r="B26" s="16" t="s">
        <v>32</v>
      </c>
      <c r="C26" s="9">
        <f>C27+C28</f>
        <v>1078</v>
      </c>
      <c r="D26" s="9">
        <f>D27+D28</f>
        <v>455.4</v>
      </c>
      <c r="E26" s="9">
        <f t="shared" si="0"/>
        <v>42.244897959183668</v>
      </c>
      <c r="F26" s="9">
        <f t="shared" si="1"/>
        <v>-622.6</v>
      </c>
    </row>
    <row r="27" spans="1:6" ht="25.5" customHeight="1" x14ac:dyDescent="0.25">
      <c r="A27" s="7">
        <v>20</v>
      </c>
      <c r="B27" s="17" t="s">
        <v>25</v>
      </c>
      <c r="C27" s="34">
        <v>1067.3</v>
      </c>
      <c r="D27" s="34">
        <v>444.7</v>
      </c>
      <c r="E27" s="34">
        <f t="shared" si="0"/>
        <v>41.6658858802586</v>
      </c>
      <c r="F27" s="34">
        <f t="shared" si="1"/>
        <v>-622.59999999999991</v>
      </c>
    </row>
    <row r="28" spans="1:6" ht="41.25" customHeight="1" x14ac:dyDescent="0.25">
      <c r="A28" s="7">
        <v>21</v>
      </c>
      <c r="B28" s="17" t="s">
        <v>18</v>
      </c>
      <c r="C28" s="34">
        <v>10.7</v>
      </c>
      <c r="D28" s="34">
        <v>10.7</v>
      </c>
      <c r="E28" s="34">
        <f t="shared" si="0"/>
        <v>100</v>
      </c>
      <c r="F28" s="34">
        <f t="shared" si="1"/>
        <v>0</v>
      </c>
    </row>
    <row r="29" spans="1:6" ht="31.5" x14ac:dyDescent="0.25">
      <c r="A29" s="13">
        <v>22</v>
      </c>
      <c r="B29" s="16" t="s">
        <v>16</v>
      </c>
      <c r="C29" s="9">
        <f>C31+C32+C33+C34+C35+C30</f>
        <v>4092.3</v>
      </c>
      <c r="D29" s="9">
        <f>D31+D32+D33+D34+D35+D30</f>
        <v>3078.1000000000004</v>
      </c>
      <c r="E29" s="9">
        <f t="shared" si="0"/>
        <v>75.21687070840359</v>
      </c>
      <c r="F29" s="9">
        <f t="shared" si="1"/>
        <v>-1014.1999999999998</v>
      </c>
    </row>
    <row r="30" spans="1:6" ht="31.5" x14ac:dyDescent="0.25">
      <c r="A30" s="7">
        <v>23</v>
      </c>
      <c r="B30" s="15" t="s">
        <v>38</v>
      </c>
      <c r="C30" s="34">
        <v>1184.8</v>
      </c>
      <c r="D30" s="34">
        <v>632.20000000000005</v>
      </c>
      <c r="E30" s="34">
        <f t="shared" si="0"/>
        <v>53.359216745442275</v>
      </c>
      <c r="F30" s="34">
        <f t="shared" si="1"/>
        <v>-552.59999999999991</v>
      </c>
    </row>
    <row r="31" spans="1:6" ht="31.5" x14ac:dyDescent="0.25">
      <c r="A31" s="7">
        <v>24</v>
      </c>
      <c r="B31" s="17" t="s">
        <v>15</v>
      </c>
      <c r="C31" s="34">
        <v>310.5</v>
      </c>
      <c r="D31" s="34">
        <v>255.2</v>
      </c>
      <c r="E31" s="34">
        <f t="shared" si="0"/>
        <v>82.190016103059577</v>
      </c>
      <c r="F31" s="34">
        <f t="shared" si="1"/>
        <v>-55.300000000000011</v>
      </c>
    </row>
    <row r="32" spans="1:6" ht="31.5" x14ac:dyDescent="0.25">
      <c r="A32" s="7">
        <v>25</v>
      </c>
      <c r="B32" s="15" t="s">
        <v>17</v>
      </c>
      <c r="C32" s="34">
        <v>40.1</v>
      </c>
      <c r="D32" s="34">
        <v>15</v>
      </c>
      <c r="E32" s="34">
        <f t="shared" si="0"/>
        <v>37.406483790523687</v>
      </c>
      <c r="F32" s="34">
        <f t="shared" si="1"/>
        <v>-25.1</v>
      </c>
    </row>
    <row r="33" spans="1:7" ht="31.5" x14ac:dyDescent="0.25">
      <c r="A33" s="7">
        <v>26</v>
      </c>
      <c r="B33" s="15" t="s">
        <v>18</v>
      </c>
      <c r="C33" s="34">
        <v>103.7</v>
      </c>
      <c r="D33" s="34">
        <v>105.8</v>
      </c>
      <c r="E33" s="34">
        <f t="shared" si="0"/>
        <v>102.02507232401157</v>
      </c>
      <c r="F33" s="34">
        <f t="shared" si="1"/>
        <v>2.0999999999999943</v>
      </c>
    </row>
    <row r="34" spans="1:7" ht="47.25" x14ac:dyDescent="0.25">
      <c r="A34" s="7">
        <v>27</v>
      </c>
      <c r="B34" s="15" t="s">
        <v>22</v>
      </c>
      <c r="C34" s="34">
        <v>30</v>
      </c>
      <c r="D34" s="34">
        <v>0</v>
      </c>
      <c r="E34" s="34"/>
      <c r="F34" s="34">
        <f t="shared" si="1"/>
        <v>-30</v>
      </c>
    </row>
    <row r="35" spans="1:7" ht="18" customHeight="1" x14ac:dyDescent="0.25">
      <c r="A35" s="7">
        <v>28</v>
      </c>
      <c r="B35" s="19" t="s">
        <v>19</v>
      </c>
      <c r="C35" s="34">
        <v>2423.1999999999998</v>
      </c>
      <c r="D35" s="34">
        <v>2069.9</v>
      </c>
      <c r="E35" s="34">
        <f t="shared" si="0"/>
        <v>85.42010564542754</v>
      </c>
      <c r="F35" s="34">
        <f t="shared" si="1"/>
        <v>-353.29999999999973</v>
      </c>
      <c r="G35" s="21"/>
    </row>
    <row r="36" spans="1:7" ht="36" customHeight="1" x14ac:dyDescent="0.25">
      <c r="A36" s="13">
        <v>29</v>
      </c>
      <c r="B36" s="27" t="s">
        <v>46</v>
      </c>
      <c r="C36" s="9">
        <f>C37</f>
        <v>57.8</v>
      </c>
      <c r="D36" s="9">
        <f>D37</f>
        <v>84.2</v>
      </c>
      <c r="E36" s="9">
        <f t="shared" si="0"/>
        <v>145.67474048442907</v>
      </c>
      <c r="F36" s="9">
        <f t="shared" si="1"/>
        <v>26.400000000000006</v>
      </c>
      <c r="G36" s="21"/>
    </row>
    <row r="37" spans="1:7" ht="38.25" customHeight="1" x14ac:dyDescent="0.25">
      <c r="A37" s="7">
        <v>30</v>
      </c>
      <c r="B37" s="19" t="s">
        <v>18</v>
      </c>
      <c r="C37" s="34">
        <v>57.8</v>
      </c>
      <c r="D37" s="34">
        <v>84.2</v>
      </c>
      <c r="E37" s="34">
        <f t="shared" si="0"/>
        <v>145.67474048442907</v>
      </c>
      <c r="F37" s="34">
        <f t="shared" si="1"/>
        <v>26.400000000000006</v>
      </c>
      <c r="G37" s="21"/>
    </row>
    <row r="38" spans="1:7" s="20" customFormat="1" ht="47.25" x14ac:dyDescent="0.2">
      <c r="A38" s="13">
        <v>31</v>
      </c>
      <c r="B38" s="16" t="s">
        <v>20</v>
      </c>
      <c r="C38" s="9">
        <f>C39+C40+C41</f>
        <v>5488.4000000000005</v>
      </c>
      <c r="D38" s="9">
        <f>D39+D40+D41+D42</f>
        <v>2341.2000000000003</v>
      </c>
      <c r="E38" s="9">
        <f t="shared" si="0"/>
        <v>42.65724072589461</v>
      </c>
      <c r="F38" s="9">
        <f t="shared" si="1"/>
        <v>-3147.2000000000003</v>
      </c>
    </row>
    <row r="39" spans="1:7" ht="94.5" x14ac:dyDescent="0.25">
      <c r="A39" s="7">
        <v>32</v>
      </c>
      <c r="B39" s="15" t="s">
        <v>26</v>
      </c>
      <c r="C39" s="34">
        <v>36.799999999999997</v>
      </c>
      <c r="D39" s="34">
        <v>22.1</v>
      </c>
      <c r="E39" s="34">
        <f t="shared" si="0"/>
        <v>60.054347826086961</v>
      </c>
      <c r="F39" s="34">
        <f t="shared" si="1"/>
        <v>-14.699999999999996</v>
      </c>
    </row>
    <row r="40" spans="1:7" ht="78.75" x14ac:dyDescent="0.25">
      <c r="A40" s="7">
        <v>33</v>
      </c>
      <c r="B40" s="15" t="s">
        <v>21</v>
      </c>
      <c r="C40" s="34">
        <v>5414.8</v>
      </c>
      <c r="D40" s="34">
        <v>2289</v>
      </c>
      <c r="E40" s="34">
        <f t="shared" si="0"/>
        <v>42.273029474772841</v>
      </c>
      <c r="F40" s="34">
        <f t="shared" si="1"/>
        <v>-3125.8</v>
      </c>
    </row>
    <row r="41" spans="1:7" ht="78.75" x14ac:dyDescent="0.25">
      <c r="A41" s="7">
        <v>34</v>
      </c>
      <c r="B41" s="15" t="s">
        <v>27</v>
      </c>
      <c r="C41" s="34">
        <v>36.799999999999997</v>
      </c>
      <c r="D41" s="34">
        <v>28.8</v>
      </c>
      <c r="E41" s="34">
        <f t="shared" si="0"/>
        <v>78.260869565217391</v>
      </c>
      <c r="F41" s="34">
        <f t="shared" si="1"/>
        <v>-7.9999999999999964</v>
      </c>
    </row>
    <row r="42" spans="1:7" ht="31.5" x14ac:dyDescent="0.25">
      <c r="A42" s="7">
        <v>35</v>
      </c>
      <c r="B42" s="15" t="s">
        <v>11</v>
      </c>
      <c r="C42" s="34">
        <v>0</v>
      </c>
      <c r="D42" s="34">
        <v>1.3</v>
      </c>
      <c r="E42" s="34"/>
      <c r="F42" s="34">
        <f t="shared" si="1"/>
        <v>1.3</v>
      </c>
    </row>
    <row r="43" spans="1:7" ht="31.5" x14ac:dyDescent="0.25">
      <c r="A43" s="13">
        <v>36</v>
      </c>
      <c r="B43" s="16" t="s">
        <v>42</v>
      </c>
      <c r="C43" s="10">
        <f>C44+C45</f>
        <v>1165</v>
      </c>
      <c r="D43" s="10">
        <f>D44+D45+D46</f>
        <v>564.5</v>
      </c>
      <c r="E43" s="9">
        <f t="shared" si="0"/>
        <v>48.454935622317599</v>
      </c>
      <c r="F43" s="9">
        <f t="shared" si="1"/>
        <v>-600.5</v>
      </c>
    </row>
    <row r="44" spans="1:7" ht="31.5" x14ac:dyDescent="0.25">
      <c r="A44" s="7">
        <v>37</v>
      </c>
      <c r="B44" s="15" t="s">
        <v>28</v>
      </c>
      <c r="C44" s="11">
        <v>175</v>
      </c>
      <c r="D44" s="11">
        <v>62.5</v>
      </c>
      <c r="E44" s="34">
        <f t="shared" si="0"/>
        <v>35.714285714285715</v>
      </c>
      <c r="F44" s="34">
        <f t="shared" si="1"/>
        <v>-112.5</v>
      </c>
    </row>
    <row r="45" spans="1:7" ht="78.75" x14ac:dyDescent="0.25">
      <c r="A45" s="7">
        <v>38</v>
      </c>
      <c r="B45" s="15" t="s">
        <v>31</v>
      </c>
      <c r="C45" s="11">
        <v>990</v>
      </c>
      <c r="D45" s="11">
        <v>492</v>
      </c>
      <c r="E45" s="34">
        <f t="shared" si="0"/>
        <v>49.696969696969695</v>
      </c>
      <c r="F45" s="34">
        <f t="shared" si="1"/>
        <v>-498</v>
      </c>
    </row>
    <row r="46" spans="1:7" ht="31.5" x14ac:dyDescent="0.25">
      <c r="A46" s="7">
        <v>39</v>
      </c>
      <c r="B46" s="15" t="s">
        <v>11</v>
      </c>
      <c r="C46" s="11">
        <v>0</v>
      </c>
      <c r="D46" s="11">
        <v>10</v>
      </c>
      <c r="E46" s="34"/>
      <c r="F46" s="34">
        <f t="shared" si="1"/>
        <v>10</v>
      </c>
    </row>
    <row r="47" spans="1:7" s="29" customFormat="1" ht="19.5" customHeight="1" x14ac:dyDescent="0.25">
      <c r="A47" s="13">
        <v>40</v>
      </c>
      <c r="B47" s="28" t="s">
        <v>47</v>
      </c>
      <c r="C47" s="10">
        <f>C48</f>
        <v>6.8</v>
      </c>
      <c r="D47" s="10">
        <f>D48</f>
        <v>6.8</v>
      </c>
      <c r="E47" s="9">
        <f t="shared" si="0"/>
        <v>100</v>
      </c>
      <c r="F47" s="9">
        <f t="shared" si="1"/>
        <v>0</v>
      </c>
    </row>
    <row r="48" spans="1:7" s="30" customFormat="1" ht="37.5" customHeight="1" x14ac:dyDescent="0.25">
      <c r="A48" s="7">
        <v>41</v>
      </c>
      <c r="B48" s="31" t="s">
        <v>18</v>
      </c>
      <c r="C48" s="11">
        <v>6.8</v>
      </c>
      <c r="D48" s="11">
        <v>6.8</v>
      </c>
      <c r="E48" s="34">
        <f t="shared" si="0"/>
        <v>100</v>
      </c>
      <c r="F48" s="34">
        <f t="shared" si="1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workbookViewId="0">
      <selection activeCell="E16" sqref="E16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53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8" t="s">
        <v>0</v>
      </c>
      <c r="B5" s="39" t="s">
        <v>1</v>
      </c>
      <c r="C5" s="40" t="s">
        <v>55</v>
      </c>
      <c r="D5" s="40" t="s">
        <v>54</v>
      </c>
      <c r="E5" s="40"/>
      <c r="F5" s="40"/>
    </row>
    <row r="6" spans="1:13" ht="36" customHeight="1" x14ac:dyDescent="0.25">
      <c r="A6" s="38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38"/>
      <c r="B7" s="39"/>
      <c r="C7" s="40"/>
      <c r="D7" s="40"/>
      <c r="E7" s="33" t="s">
        <v>4</v>
      </c>
      <c r="F7" s="33" t="s">
        <v>5</v>
      </c>
    </row>
    <row r="8" spans="1:13" ht="21" customHeight="1" x14ac:dyDescent="0.25">
      <c r="A8" s="13">
        <v>1</v>
      </c>
      <c r="B8" s="8" t="s">
        <v>7</v>
      </c>
      <c r="C8" s="9">
        <f>C9+C10+C11</f>
        <v>196.6</v>
      </c>
      <c r="D8" s="9">
        <f>D9+D10+D11</f>
        <v>178.89999999999998</v>
      </c>
      <c r="E8" s="9">
        <f>D8/C8*100</f>
        <v>90.996948118006088</v>
      </c>
      <c r="F8" s="9">
        <f>D8-C8</f>
        <v>-17.700000000000017</v>
      </c>
    </row>
    <row r="9" spans="1:13" ht="47.25" x14ac:dyDescent="0.25">
      <c r="A9" s="7">
        <v>2</v>
      </c>
      <c r="B9" s="15" t="s">
        <v>23</v>
      </c>
      <c r="C9" s="33">
        <v>20</v>
      </c>
      <c r="D9" s="33">
        <v>2.2999999999999998</v>
      </c>
      <c r="E9" s="33">
        <f t="shared" ref="E9:E48" si="0">D9/C9*100</f>
        <v>11.5</v>
      </c>
      <c r="F9" s="33">
        <f t="shared" ref="F9:F48" si="1">D9-C9</f>
        <v>-17.7</v>
      </c>
    </row>
    <row r="10" spans="1:13" ht="47.25" x14ac:dyDescent="0.25">
      <c r="A10" s="7">
        <v>3</v>
      </c>
      <c r="B10" s="15" t="s">
        <v>8</v>
      </c>
      <c r="C10" s="33">
        <v>68.3</v>
      </c>
      <c r="D10" s="33">
        <v>68.3</v>
      </c>
      <c r="E10" s="33">
        <f t="shared" si="0"/>
        <v>100</v>
      </c>
      <c r="F10" s="33"/>
    </row>
    <row r="11" spans="1:13" ht="31.5" x14ac:dyDescent="0.25">
      <c r="A11" s="7">
        <v>4</v>
      </c>
      <c r="B11" s="15" t="s">
        <v>18</v>
      </c>
      <c r="C11" s="33">
        <v>108.3</v>
      </c>
      <c r="D11" s="33">
        <v>108.3</v>
      </c>
      <c r="E11" s="33">
        <f t="shared" si="0"/>
        <v>100</v>
      </c>
      <c r="F11" s="9"/>
    </row>
    <row r="12" spans="1:13" ht="31.5" x14ac:dyDescent="0.25">
      <c r="A12" s="13">
        <v>5</v>
      </c>
      <c r="B12" s="16" t="s">
        <v>9</v>
      </c>
      <c r="C12" s="9">
        <f>C13+C14+C15+C16+C17+C18+C19+C20</f>
        <v>44707.400000000009</v>
      </c>
      <c r="D12" s="9">
        <f>D13+D14+D15+D16+D17+D18+D19+D20+D21</f>
        <v>17393.2</v>
      </c>
      <c r="E12" s="9">
        <f t="shared" si="0"/>
        <v>38.90452139914197</v>
      </c>
      <c r="F12" s="9">
        <f t="shared" si="1"/>
        <v>-27314.200000000008</v>
      </c>
    </row>
    <row r="13" spans="1:13" ht="78.75" x14ac:dyDescent="0.25">
      <c r="A13" s="7">
        <v>6</v>
      </c>
      <c r="B13" s="15" t="s">
        <v>10</v>
      </c>
      <c r="C13" s="33">
        <v>20892.400000000001</v>
      </c>
      <c r="D13" s="33">
        <v>8449</v>
      </c>
      <c r="E13" s="33">
        <f t="shared" si="0"/>
        <v>40.440542972564181</v>
      </c>
      <c r="F13" s="33">
        <f t="shared" si="1"/>
        <v>-12443.400000000001</v>
      </c>
    </row>
    <row r="14" spans="1:13" ht="31.5" x14ac:dyDescent="0.25">
      <c r="A14" s="7">
        <v>7</v>
      </c>
      <c r="B14" s="15" t="s">
        <v>33</v>
      </c>
      <c r="C14" s="33">
        <v>7600.7</v>
      </c>
      <c r="D14" s="33">
        <v>2894.9</v>
      </c>
      <c r="E14" s="33">
        <f t="shared" si="0"/>
        <v>38.087281434604705</v>
      </c>
      <c r="F14" s="33">
        <f t="shared" si="1"/>
        <v>-4705.7999999999993</v>
      </c>
    </row>
    <row r="15" spans="1:13" ht="31.5" x14ac:dyDescent="0.25">
      <c r="A15" s="7">
        <v>8</v>
      </c>
      <c r="B15" s="15" t="s">
        <v>51</v>
      </c>
      <c r="C15" s="33">
        <v>0.5</v>
      </c>
      <c r="D15" s="33">
        <v>15.9</v>
      </c>
      <c r="E15" s="33" t="s">
        <v>60</v>
      </c>
      <c r="F15" s="33">
        <f t="shared" si="1"/>
        <v>15.4</v>
      </c>
    </row>
    <row r="16" spans="1:13" ht="52.5" customHeight="1" x14ac:dyDescent="0.25">
      <c r="A16" s="7">
        <v>9</v>
      </c>
      <c r="B16" s="15" t="s">
        <v>29</v>
      </c>
      <c r="C16" s="33">
        <v>19</v>
      </c>
      <c r="D16" s="33">
        <v>0</v>
      </c>
      <c r="E16" s="33"/>
      <c r="F16" s="33">
        <f t="shared" si="1"/>
        <v>-19</v>
      </c>
    </row>
    <row r="17" spans="1:6" ht="81" customHeight="1" x14ac:dyDescent="0.25">
      <c r="A17" s="7">
        <v>10</v>
      </c>
      <c r="B17" s="15" t="s">
        <v>34</v>
      </c>
      <c r="C17" s="33">
        <v>3861</v>
      </c>
      <c r="D17" s="33">
        <v>1810.4</v>
      </c>
      <c r="E17" s="33">
        <f t="shared" si="0"/>
        <v>46.889406889406892</v>
      </c>
      <c r="F17" s="33">
        <f t="shared" si="1"/>
        <v>-2050.6</v>
      </c>
    </row>
    <row r="18" spans="1:6" ht="94.5" x14ac:dyDescent="0.25">
      <c r="A18" s="7">
        <v>11</v>
      </c>
      <c r="B18" s="15" t="s">
        <v>24</v>
      </c>
      <c r="C18" s="33">
        <v>10810</v>
      </c>
      <c r="D18" s="33">
        <v>1558</v>
      </c>
      <c r="E18" s="33">
        <f t="shared" si="0"/>
        <v>14.412580943570768</v>
      </c>
      <c r="F18" s="33">
        <f t="shared" si="1"/>
        <v>-9252</v>
      </c>
    </row>
    <row r="19" spans="1:6" ht="63" x14ac:dyDescent="0.25">
      <c r="A19" s="7">
        <v>12</v>
      </c>
      <c r="B19" s="15" t="s">
        <v>30</v>
      </c>
      <c r="C19" s="33">
        <v>1230</v>
      </c>
      <c r="D19" s="33">
        <v>2370.8000000000002</v>
      </c>
      <c r="E19" s="33">
        <f t="shared" si="0"/>
        <v>192.74796747967483</v>
      </c>
      <c r="F19" s="33">
        <f t="shared" si="1"/>
        <v>1140.8000000000002</v>
      </c>
    </row>
    <row r="20" spans="1:6" ht="47.25" x14ac:dyDescent="0.25">
      <c r="A20" s="7">
        <v>13</v>
      </c>
      <c r="B20" s="15" t="s">
        <v>8</v>
      </c>
      <c r="C20" s="33">
        <v>293.8</v>
      </c>
      <c r="D20" s="33">
        <v>293.8</v>
      </c>
      <c r="E20" s="33">
        <f t="shared" si="0"/>
        <v>100</v>
      </c>
      <c r="F20" s="33"/>
    </row>
    <row r="21" spans="1:6" ht="31.5" x14ac:dyDescent="0.25">
      <c r="A21" s="7">
        <v>14</v>
      </c>
      <c r="B21" s="15" t="s">
        <v>11</v>
      </c>
      <c r="C21" s="33">
        <v>0</v>
      </c>
      <c r="D21" s="33">
        <v>0.4</v>
      </c>
      <c r="E21" s="33"/>
      <c r="F21" s="33">
        <f t="shared" si="1"/>
        <v>0.4</v>
      </c>
    </row>
    <row r="22" spans="1:6" ht="31.5" x14ac:dyDescent="0.25">
      <c r="A22" s="13">
        <v>15</v>
      </c>
      <c r="B22" s="16" t="s">
        <v>12</v>
      </c>
      <c r="C22" s="14">
        <f>C24+C25+C26</f>
        <v>1604077.9</v>
      </c>
      <c r="D22" s="14">
        <f>D23+D24+D25+D26</f>
        <v>631642.9</v>
      </c>
      <c r="E22" s="9">
        <f t="shared" si="0"/>
        <v>39.377320764783306</v>
      </c>
      <c r="F22" s="9">
        <f t="shared" si="1"/>
        <v>-972434.99999999988</v>
      </c>
    </row>
    <row r="23" spans="1:6" ht="31.5" x14ac:dyDescent="0.25">
      <c r="A23" s="7">
        <v>16</v>
      </c>
      <c r="B23" s="15" t="s">
        <v>11</v>
      </c>
      <c r="C23" s="12">
        <v>0</v>
      </c>
      <c r="D23" s="35">
        <v>15.2</v>
      </c>
      <c r="E23" s="33"/>
      <c r="F23" s="33">
        <f t="shared" si="1"/>
        <v>15.2</v>
      </c>
    </row>
    <row r="24" spans="1:6" ht="31.5" x14ac:dyDescent="0.25">
      <c r="A24" s="7">
        <v>17</v>
      </c>
      <c r="B24" s="15" t="s">
        <v>18</v>
      </c>
      <c r="C24" s="12">
        <v>0.7</v>
      </c>
      <c r="D24" s="33">
        <v>0.7</v>
      </c>
      <c r="E24" s="33">
        <f t="shared" si="0"/>
        <v>100</v>
      </c>
      <c r="F24" s="33">
        <f t="shared" si="1"/>
        <v>0</v>
      </c>
    </row>
    <row r="25" spans="1:6" ht="31.5" x14ac:dyDescent="0.25">
      <c r="A25" s="7">
        <v>18</v>
      </c>
      <c r="B25" s="17" t="s">
        <v>13</v>
      </c>
      <c r="C25" s="33">
        <v>1609144.4</v>
      </c>
      <c r="D25" s="33">
        <v>636695.80000000005</v>
      </c>
      <c r="E25" s="33">
        <f t="shared" si="0"/>
        <v>39.567350201759396</v>
      </c>
      <c r="F25" s="33">
        <f t="shared" si="1"/>
        <v>-972448.59999999986</v>
      </c>
    </row>
    <row r="26" spans="1:6" ht="47.25" x14ac:dyDescent="0.25">
      <c r="A26" s="7">
        <v>19</v>
      </c>
      <c r="B26" s="18" t="s">
        <v>14</v>
      </c>
      <c r="C26" s="33">
        <v>-5067.2</v>
      </c>
      <c r="D26" s="33">
        <v>-5068.8</v>
      </c>
      <c r="E26" s="33">
        <f t="shared" si="0"/>
        <v>100.03157562361858</v>
      </c>
      <c r="F26" s="33">
        <f t="shared" si="1"/>
        <v>-1.6000000000003638</v>
      </c>
    </row>
    <row r="27" spans="1:6" ht="47.25" x14ac:dyDescent="0.25">
      <c r="A27" s="13">
        <v>20</v>
      </c>
      <c r="B27" s="16" t="s">
        <v>32</v>
      </c>
      <c r="C27" s="9">
        <f>C28+C29</f>
        <v>1078</v>
      </c>
      <c r="D27" s="9">
        <f>D28+D29</f>
        <v>366.5</v>
      </c>
      <c r="E27" s="9">
        <f t="shared" si="0"/>
        <v>33.998144712430431</v>
      </c>
      <c r="F27" s="9">
        <f t="shared" si="1"/>
        <v>-711.5</v>
      </c>
    </row>
    <row r="28" spans="1:6" ht="25.5" customHeight="1" x14ac:dyDescent="0.25">
      <c r="A28" s="7">
        <v>21</v>
      </c>
      <c r="B28" s="17" t="s">
        <v>25</v>
      </c>
      <c r="C28" s="33">
        <v>1067.3</v>
      </c>
      <c r="D28" s="33">
        <v>355.8</v>
      </c>
      <c r="E28" s="33">
        <f t="shared" si="0"/>
        <v>33.336456478965616</v>
      </c>
      <c r="F28" s="33">
        <f t="shared" si="1"/>
        <v>-711.5</v>
      </c>
    </row>
    <row r="29" spans="1:6" ht="41.25" customHeight="1" x14ac:dyDescent="0.25">
      <c r="A29" s="7">
        <v>22</v>
      </c>
      <c r="B29" s="17" t="s">
        <v>18</v>
      </c>
      <c r="C29" s="33">
        <v>10.7</v>
      </c>
      <c r="D29" s="33">
        <v>10.7</v>
      </c>
      <c r="E29" s="33">
        <f t="shared" si="0"/>
        <v>100</v>
      </c>
      <c r="F29" s="33">
        <f t="shared" si="1"/>
        <v>0</v>
      </c>
    </row>
    <row r="30" spans="1:6" ht="31.5" x14ac:dyDescent="0.25">
      <c r="A30" s="13">
        <v>23</v>
      </c>
      <c r="B30" s="16" t="s">
        <v>16</v>
      </c>
      <c r="C30" s="9">
        <f>C32+C33+C34+C35+C36+C31</f>
        <v>4092.3</v>
      </c>
      <c r="D30" s="9">
        <f>D32+D33+D34+D35+D36+D31</f>
        <v>1236</v>
      </c>
      <c r="E30" s="9">
        <f t="shared" si="0"/>
        <v>30.203064291474231</v>
      </c>
      <c r="F30" s="9">
        <f t="shared" si="1"/>
        <v>-2856.3</v>
      </c>
    </row>
    <row r="31" spans="1:6" ht="31.5" x14ac:dyDescent="0.25">
      <c r="A31" s="7">
        <v>24</v>
      </c>
      <c r="B31" s="15" t="s">
        <v>38</v>
      </c>
      <c r="C31" s="33">
        <v>1184.8</v>
      </c>
      <c r="D31" s="33">
        <v>539.6</v>
      </c>
      <c r="E31" s="33">
        <f t="shared" si="0"/>
        <v>45.543551654287647</v>
      </c>
      <c r="F31" s="33">
        <f t="shared" si="1"/>
        <v>-645.19999999999993</v>
      </c>
    </row>
    <row r="32" spans="1:6" ht="31.5" x14ac:dyDescent="0.25">
      <c r="A32" s="7">
        <v>25</v>
      </c>
      <c r="B32" s="17" t="s">
        <v>15</v>
      </c>
      <c r="C32" s="33">
        <v>310.5</v>
      </c>
      <c r="D32" s="33">
        <v>131.6</v>
      </c>
      <c r="E32" s="33">
        <f t="shared" si="0"/>
        <v>42.38325281803543</v>
      </c>
      <c r="F32" s="33">
        <f t="shared" si="1"/>
        <v>-178.9</v>
      </c>
    </row>
    <row r="33" spans="1:7" ht="31.5" x14ac:dyDescent="0.25">
      <c r="A33" s="7">
        <v>26</v>
      </c>
      <c r="B33" s="15" t="s">
        <v>17</v>
      </c>
      <c r="C33" s="33">
        <v>40.1</v>
      </c>
      <c r="D33" s="33">
        <v>14.2</v>
      </c>
      <c r="E33" s="33">
        <f t="shared" si="0"/>
        <v>35.411471321695757</v>
      </c>
      <c r="F33" s="33">
        <f t="shared" si="1"/>
        <v>-25.900000000000002</v>
      </c>
    </row>
    <row r="34" spans="1:7" ht="31.5" x14ac:dyDescent="0.25">
      <c r="A34" s="7">
        <v>27</v>
      </c>
      <c r="B34" s="15" t="s">
        <v>18</v>
      </c>
      <c r="C34" s="33">
        <v>103.7</v>
      </c>
      <c r="D34" s="33">
        <v>105.6</v>
      </c>
      <c r="E34" s="33">
        <f t="shared" si="0"/>
        <v>101.83220829315331</v>
      </c>
      <c r="F34" s="33">
        <f t="shared" si="1"/>
        <v>1.8999999999999915</v>
      </c>
    </row>
    <row r="35" spans="1:7" ht="47.25" x14ac:dyDescent="0.25">
      <c r="A35" s="7">
        <v>28</v>
      </c>
      <c r="B35" s="15" t="s">
        <v>22</v>
      </c>
      <c r="C35" s="33">
        <v>30</v>
      </c>
      <c r="D35" s="33">
        <v>0</v>
      </c>
      <c r="E35" s="33"/>
      <c r="F35" s="33">
        <f t="shared" si="1"/>
        <v>-30</v>
      </c>
    </row>
    <row r="36" spans="1:7" ht="18" customHeight="1" x14ac:dyDescent="0.25">
      <c r="A36" s="7">
        <v>29</v>
      </c>
      <c r="B36" s="19" t="s">
        <v>19</v>
      </c>
      <c r="C36" s="33">
        <v>2423.1999999999998</v>
      </c>
      <c r="D36" s="33">
        <v>445</v>
      </c>
      <c r="E36" s="33">
        <f t="shared" si="0"/>
        <v>18.364146583030706</v>
      </c>
      <c r="F36" s="33">
        <f t="shared" si="1"/>
        <v>-1978.1999999999998</v>
      </c>
      <c r="G36" s="21"/>
    </row>
    <row r="37" spans="1:7" ht="36" customHeight="1" x14ac:dyDescent="0.25">
      <c r="A37" s="13">
        <v>30</v>
      </c>
      <c r="B37" s="27" t="s">
        <v>46</v>
      </c>
      <c r="C37" s="9">
        <f>C38</f>
        <v>57.8</v>
      </c>
      <c r="D37" s="9">
        <f>D38</f>
        <v>57.8</v>
      </c>
      <c r="E37" s="9">
        <f t="shared" si="0"/>
        <v>100</v>
      </c>
      <c r="F37" s="9">
        <f t="shared" si="1"/>
        <v>0</v>
      </c>
      <c r="G37" s="21"/>
    </row>
    <row r="38" spans="1:7" ht="38.25" customHeight="1" x14ac:dyDescent="0.25">
      <c r="A38" s="7">
        <v>31</v>
      </c>
      <c r="B38" s="19" t="s">
        <v>18</v>
      </c>
      <c r="C38" s="33">
        <v>57.8</v>
      </c>
      <c r="D38" s="33">
        <v>57.8</v>
      </c>
      <c r="E38" s="33">
        <f t="shared" si="0"/>
        <v>100</v>
      </c>
      <c r="F38" s="33">
        <f t="shared" si="1"/>
        <v>0</v>
      </c>
      <c r="G38" s="21"/>
    </row>
    <row r="39" spans="1:7" s="20" customFormat="1" ht="47.25" x14ac:dyDescent="0.2">
      <c r="A39" s="13">
        <v>32</v>
      </c>
      <c r="B39" s="16" t="s">
        <v>20</v>
      </c>
      <c r="C39" s="9">
        <f>C40+C41+C42</f>
        <v>5488.4000000000005</v>
      </c>
      <c r="D39" s="9">
        <f>D40+D41+D42+D43</f>
        <v>1975.2</v>
      </c>
      <c r="E39" s="9">
        <f t="shared" si="0"/>
        <v>35.988630566285252</v>
      </c>
      <c r="F39" s="9">
        <f t="shared" si="1"/>
        <v>-3513.2000000000007</v>
      </c>
    </row>
    <row r="40" spans="1:7" ht="94.5" x14ac:dyDescent="0.25">
      <c r="A40" s="7">
        <v>33</v>
      </c>
      <c r="B40" s="15" t="s">
        <v>26</v>
      </c>
      <c r="C40" s="33">
        <v>36.799999999999997</v>
      </c>
      <c r="D40" s="33">
        <v>16.899999999999999</v>
      </c>
      <c r="E40" s="33">
        <f t="shared" si="0"/>
        <v>45.923913043478258</v>
      </c>
      <c r="F40" s="33">
        <f t="shared" si="1"/>
        <v>-19.899999999999999</v>
      </c>
    </row>
    <row r="41" spans="1:7" ht="78.75" x14ac:dyDescent="0.25">
      <c r="A41" s="7">
        <v>34</v>
      </c>
      <c r="B41" s="15" t="s">
        <v>21</v>
      </c>
      <c r="C41" s="33">
        <v>5414.8</v>
      </c>
      <c r="D41" s="33">
        <v>1934.6</v>
      </c>
      <c r="E41" s="33">
        <f t="shared" si="0"/>
        <v>35.728004727783109</v>
      </c>
      <c r="F41" s="33">
        <f t="shared" si="1"/>
        <v>-3480.2000000000003</v>
      </c>
    </row>
    <row r="42" spans="1:7" ht="78.75" x14ac:dyDescent="0.25">
      <c r="A42" s="7">
        <v>35</v>
      </c>
      <c r="B42" s="15" t="s">
        <v>27</v>
      </c>
      <c r="C42" s="33">
        <v>36.799999999999997</v>
      </c>
      <c r="D42" s="33">
        <v>22.4</v>
      </c>
      <c r="E42" s="33">
        <f t="shared" si="0"/>
        <v>60.869565217391312</v>
      </c>
      <c r="F42" s="33">
        <f t="shared" si="1"/>
        <v>-14.399999999999999</v>
      </c>
    </row>
    <row r="43" spans="1:7" ht="31.5" x14ac:dyDescent="0.25">
      <c r="A43" s="7">
        <v>36</v>
      </c>
      <c r="B43" s="15" t="s">
        <v>11</v>
      </c>
      <c r="C43" s="33">
        <v>0</v>
      </c>
      <c r="D43" s="33">
        <v>1.3</v>
      </c>
      <c r="E43" s="33"/>
      <c r="F43" s="33">
        <f t="shared" si="1"/>
        <v>1.3</v>
      </c>
    </row>
    <row r="44" spans="1:7" ht="31.5" x14ac:dyDescent="0.25">
      <c r="A44" s="13">
        <v>37</v>
      </c>
      <c r="B44" s="16" t="s">
        <v>42</v>
      </c>
      <c r="C44" s="10">
        <f>C45+C46</f>
        <v>1165</v>
      </c>
      <c r="D44" s="10">
        <f>D45+D46</f>
        <v>7.5</v>
      </c>
      <c r="E44" s="9">
        <f t="shared" si="0"/>
        <v>0.64377682403433478</v>
      </c>
      <c r="F44" s="9">
        <f t="shared" si="1"/>
        <v>-1157.5</v>
      </c>
    </row>
    <row r="45" spans="1:7" ht="31.5" x14ac:dyDescent="0.25">
      <c r="A45" s="7">
        <v>38</v>
      </c>
      <c r="B45" s="15" t="s">
        <v>28</v>
      </c>
      <c r="C45" s="11">
        <v>175</v>
      </c>
      <c r="D45" s="11">
        <v>52.5</v>
      </c>
      <c r="E45" s="33">
        <f t="shared" si="0"/>
        <v>30</v>
      </c>
      <c r="F45" s="33">
        <f t="shared" si="1"/>
        <v>-122.5</v>
      </c>
    </row>
    <row r="46" spans="1:7" ht="78.75" x14ac:dyDescent="0.25">
      <c r="A46" s="7">
        <v>39</v>
      </c>
      <c r="B46" s="15" t="s">
        <v>31</v>
      </c>
      <c r="C46" s="11">
        <v>990</v>
      </c>
      <c r="D46" s="11">
        <v>-45</v>
      </c>
      <c r="E46" s="33">
        <f t="shared" si="0"/>
        <v>-4.5454545454545459</v>
      </c>
      <c r="F46" s="33">
        <f t="shared" si="1"/>
        <v>-1035</v>
      </c>
    </row>
    <row r="47" spans="1:7" s="29" customFormat="1" ht="19.5" customHeight="1" x14ac:dyDescent="0.25">
      <c r="A47" s="13">
        <v>40</v>
      </c>
      <c r="B47" s="28" t="s">
        <v>47</v>
      </c>
      <c r="C47" s="10">
        <f>C48</f>
        <v>6.8</v>
      </c>
      <c r="D47" s="10">
        <f>D48</f>
        <v>6.8</v>
      </c>
      <c r="E47" s="9">
        <f t="shared" si="0"/>
        <v>100</v>
      </c>
      <c r="F47" s="9">
        <f t="shared" si="1"/>
        <v>0</v>
      </c>
    </row>
    <row r="48" spans="1:7" s="30" customFormat="1" ht="37.5" customHeight="1" x14ac:dyDescent="0.25">
      <c r="A48" s="7">
        <v>41</v>
      </c>
      <c r="B48" s="31" t="s">
        <v>18</v>
      </c>
      <c r="C48" s="11">
        <v>6.8</v>
      </c>
      <c r="D48" s="11">
        <v>6.8</v>
      </c>
      <c r="E48" s="33">
        <f t="shared" si="0"/>
        <v>100</v>
      </c>
      <c r="F48" s="33">
        <f t="shared" si="1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workbookViewId="0">
      <selection activeCell="M8" sqref="M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48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8" t="s">
        <v>0</v>
      </c>
      <c r="B5" s="39" t="s">
        <v>1</v>
      </c>
      <c r="C5" s="40" t="s">
        <v>49</v>
      </c>
      <c r="D5" s="40" t="s">
        <v>50</v>
      </c>
      <c r="E5" s="40"/>
      <c r="F5" s="40"/>
    </row>
    <row r="6" spans="1:13" ht="36" customHeight="1" x14ac:dyDescent="0.25">
      <c r="A6" s="38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38"/>
      <c r="B7" s="39"/>
      <c r="C7" s="40"/>
      <c r="D7" s="40"/>
      <c r="E7" s="32" t="s">
        <v>4</v>
      </c>
      <c r="F7" s="32" t="s">
        <v>5</v>
      </c>
    </row>
    <row r="8" spans="1:13" ht="21" customHeight="1" x14ac:dyDescent="0.25">
      <c r="A8" s="13">
        <v>1</v>
      </c>
      <c r="B8" s="8" t="s">
        <v>7</v>
      </c>
      <c r="C8" s="9">
        <f>C9+C10+C11</f>
        <v>147.19999999999999</v>
      </c>
      <c r="D8" s="9">
        <f>D9+D10+D11</f>
        <v>141.19999999999999</v>
      </c>
      <c r="E8" s="9">
        <f>D8/C8*100</f>
        <v>95.923913043478265</v>
      </c>
      <c r="F8" s="9">
        <f>D8-C8</f>
        <v>-6</v>
      </c>
    </row>
    <row r="9" spans="1:13" ht="47.25" x14ac:dyDescent="0.25">
      <c r="A9" s="7">
        <v>2</v>
      </c>
      <c r="B9" s="15" t="s">
        <v>23</v>
      </c>
      <c r="C9" s="32">
        <v>20</v>
      </c>
      <c r="D9" s="32">
        <v>2</v>
      </c>
      <c r="E9" s="32">
        <f t="shared" ref="E9:E46" si="0">D9/C9*100</f>
        <v>10</v>
      </c>
      <c r="F9" s="32">
        <f t="shared" ref="F9:F44" si="1">D9-C9</f>
        <v>-18</v>
      </c>
    </row>
    <row r="10" spans="1:13" ht="47.25" x14ac:dyDescent="0.25">
      <c r="A10" s="7">
        <v>3</v>
      </c>
      <c r="B10" s="15" t="s">
        <v>8</v>
      </c>
      <c r="C10" s="32">
        <v>30.9</v>
      </c>
      <c r="D10" s="32">
        <v>30.9</v>
      </c>
      <c r="E10" s="32">
        <f t="shared" si="0"/>
        <v>100</v>
      </c>
      <c r="F10" s="32"/>
    </row>
    <row r="11" spans="1:13" ht="31.5" x14ac:dyDescent="0.25">
      <c r="A11" s="7">
        <v>4</v>
      </c>
      <c r="B11" s="15" t="s">
        <v>18</v>
      </c>
      <c r="C11" s="32">
        <v>96.3</v>
      </c>
      <c r="D11" s="32">
        <v>108.3</v>
      </c>
      <c r="E11" s="32">
        <f t="shared" si="0"/>
        <v>112.46105919003115</v>
      </c>
      <c r="F11" s="32">
        <f t="shared" si="1"/>
        <v>12</v>
      </c>
    </row>
    <row r="12" spans="1:13" ht="31.5" x14ac:dyDescent="0.25">
      <c r="A12" s="13">
        <v>5</v>
      </c>
      <c r="B12" s="16" t="s">
        <v>9</v>
      </c>
      <c r="C12" s="9">
        <f>C13+C14+C16+C17+C18+C19+C20</f>
        <v>43890.1</v>
      </c>
      <c r="D12" s="9">
        <f>D13+D14+D15+D16+D17+D18+D19+D20+D21</f>
        <v>14363.8</v>
      </c>
      <c r="E12" s="9">
        <f t="shared" si="0"/>
        <v>32.726742477232904</v>
      </c>
      <c r="F12" s="9">
        <f t="shared" si="1"/>
        <v>-29526.3</v>
      </c>
    </row>
    <row r="13" spans="1:13" ht="78.75" x14ac:dyDescent="0.25">
      <c r="A13" s="7">
        <v>6</v>
      </c>
      <c r="B13" s="15" t="s">
        <v>10</v>
      </c>
      <c r="C13" s="32">
        <v>20892.400000000001</v>
      </c>
      <c r="D13" s="32">
        <v>7512.2</v>
      </c>
      <c r="E13" s="32">
        <f t="shared" si="0"/>
        <v>35.956615802875689</v>
      </c>
      <c r="F13" s="32">
        <f t="shared" si="1"/>
        <v>-13380.2</v>
      </c>
    </row>
    <row r="14" spans="1:13" ht="31.5" x14ac:dyDescent="0.25">
      <c r="A14" s="13">
        <v>7</v>
      </c>
      <c r="B14" s="15" t="s">
        <v>33</v>
      </c>
      <c r="C14" s="32">
        <v>7600.7</v>
      </c>
      <c r="D14" s="32">
        <v>2251.6999999999998</v>
      </c>
      <c r="E14" s="32">
        <f t="shared" si="0"/>
        <v>29.624902969463335</v>
      </c>
      <c r="F14" s="32">
        <f t="shared" si="1"/>
        <v>-5349</v>
      </c>
    </row>
    <row r="15" spans="1:13" ht="31.5" x14ac:dyDescent="0.25">
      <c r="A15" s="7">
        <v>8</v>
      </c>
      <c r="B15" s="15" t="s">
        <v>51</v>
      </c>
      <c r="C15" s="32">
        <v>0</v>
      </c>
      <c r="D15" s="32">
        <v>0.5</v>
      </c>
      <c r="E15" s="32"/>
      <c r="F15" s="32">
        <f t="shared" si="1"/>
        <v>0.5</v>
      </c>
    </row>
    <row r="16" spans="1:13" ht="52.5" customHeight="1" x14ac:dyDescent="0.25">
      <c r="A16" s="7">
        <v>9</v>
      </c>
      <c r="B16" s="15" t="s">
        <v>29</v>
      </c>
      <c r="C16" s="32">
        <v>165.1</v>
      </c>
      <c r="D16" s="32">
        <v>0</v>
      </c>
      <c r="E16" s="32"/>
      <c r="F16" s="32">
        <f t="shared" si="1"/>
        <v>-165.1</v>
      </c>
    </row>
    <row r="17" spans="1:6" ht="81" customHeight="1" x14ac:dyDescent="0.25">
      <c r="A17" s="7">
        <v>10</v>
      </c>
      <c r="B17" s="15" t="s">
        <v>34</v>
      </c>
      <c r="C17" s="32">
        <v>3061</v>
      </c>
      <c r="D17" s="32">
        <v>1439.5</v>
      </c>
      <c r="E17" s="32">
        <f t="shared" si="0"/>
        <v>47.027115321790262</v>
      </c>
      <c r="F17" s="32">
        <f t="shared" si="1"/>
        <v>-1621.5</v>
      </c>
    </row>
    <row r="18" spans="1:6" ht="94.5" x14ac:dyDescent="0.25">
      <c r="A18" s="7">
        <v>11</v>
      </c>
      <c r="B18" s="15" t="s">
        <v>24</v>
      </c>
      <c r="C18" s="32">
        <v>10810</v>
      </c>
      <c r="D18" s="32">
        <v>1418.7</v>
      </c>
      <c r="E18" s="32">
        <f t="shared" si="0"/>
        <v>13.123959296947271</v>
      </c>
      <c r="F18" s="32">
        <f t="shared" si="1"/>
        <v>-9391.2999999999993</v>
      </c>
    </row>
    <row r="19" spans="1:6" ht="63" x14ac:dyDescent="0.25">
      <c r="A19" s="7">
        <v>12</v>
      </c>
      <c r="B19" s="15" t="s">
        <v>30</v>
      </c>
      <c r="C19" s="32">
        <v>1230</v>
      </c>
      <c r="D19" s="32">
        <v>1608.8</v>
      </c>
      <c r="E19" s="32">
        <f t="shared" si="0"/>
        <v>130.79674796747966</v>
      </c>
      <c r="F19" s="32">
        <f t="shared" si="1"/>
        <v>378.79999999999995</v>
      </c>
    </row>
    <row r="20" spans="1:6" ht="47.25" x14ac:dyDescent="0.25">
      <c r="A20" s="7">
        <v>13</v>
      </c>
      <c r="B20" s="15" t="s">
        <v>8</v>
      </c>
      <c r="C20" s="32">
        <v>130.9</v>
      </c>
      <c r="D20" s="32">
        <v>130.9</v>
      </c>
      <c r="E20" s="32">
        <f t="shared" si="0"/>
        <v>100</v>
      </c>
      <c r="F20" s="32"/>
    </row>
    <row r="21" spans="1:6" ht="31.5" x14ac:dyDescent="0.25">
      <c r="A21" s="7">
        <v>14</v>
      </c>
      <c r="B21" s="15" t="s">
        <v>11</v>
      </c>
      <c r="C21" s="32">
        <v>0</v>
      </c>
      <c r="D21" s="32">
        <v>1.5</v>
      </c>
      <c r="E21" s="32"/>
      <c r="F21" s="32">
        <f t="shared" si="1"/>
        <v>1.5</v>
      </c>
    </row>
    <row r="22" spans="1:6" ht="31.5" x14ac:dyDescent="0.25">
      <c r="A22" s="13">
        <v>15</v>
      </c>
      <c r="B22" s="16" t="s">
        <v>12</v>
      </c>
      <c r="C22" s="14">
        <f>C23+C24+C25</f>
        <v>1592440.6</v>
      </c>
      <c r="D22" s="14">
        <f>D23+D24+D25</f>
        <v>491929.80000000005</v>
      </c>
      <c r="E22" s="9">
        <f t="shared" si="0"/>
        <v>30.891563553453739</v>
      </c>
      <c r="F22" s="9">
        <f t="shared" si="1"/>
        <v>-1100510.8</v>
      </c>
    </row>
    <row r="23" spans="1:6" ht="31.5" x14ac:dyDescent="0.25">
      <c r="A23" s="7">
        <v>16</v>
      </c>
      <c r="B23" s="15" t="s">
        <v>18</v>
      </c>
      <c r="C23" s="12">
        <v>0.7</v>
      </c>
      <c r="D23" s="32">
        <v>0.7</v>
      </c>
      <c r="E23" s="32">
        <f t="shared" si="0"/>
        <v>100</v>
      </c>
      <c r="F23" s="32">
        <f t="shared" si="1"/>
        <v>0</v>
      </c>
    </row>
    <row r="24" spans="1:6" ht="31.5" x14ac:dyDescent="0.25">
      <c r="A24" s="7">
        <v>17</v>
      </c>
      <c r="B24" s="17" t="s">
        <v>13</v>
      </c>
      <c r="C24" s="32">
        <v>1597440.8</v>
      </c>
      <c r="D24" s="32">
        <v>496994.4</v>
      </c>
      <c r="E24" s="32">
        <f t="shared" si="0"/>
        <v>31.111913505652289</v>
      </c>
      <c r="F24" s="32">
        <f t="shared" si="1"/>
        <v>-1100446.3999999999</v>
      </c>
    </row>
    <row r="25" spans="1:6" ht="47.25" x14ac:dyDescent="0.25">
      <c r="A25" s="7">
        <v>18</v>
      </c>
      <c r="B25" s="18" t="s">
        <v>14</v>
      </c>
      <c r="C25" s="32">
        <v>-5000.8999999999996</v>
      </c>
      <c r="D25" s="32">
        <v>-5065.3</v>
      </c>
      <c r="E25" s="32">
        <f t="shared" si="0"/>
        <v>101.28776820172369</v>
      </c>
      <c r="F25" s="32">
        <f t="shared" si="1"/>
        <v>-64.400000000000546</v>
      </c>
    </row>
    <row r="26" spans="1:6" ht="47.25" x14ac:dyDescent="0.25">
      <c r="A26" s="13">
        <v>19</v>
      </c>
      <c r="B26" s="16" t="s">
        <v>32</v>
      </c>
      <c r="C26" s="9">
        <f>C27+C28</f>
        <v>1078</v>
      </c>
      <c r="D26" s="9">
        <f>D27+D28</f>
        <v>277.5</v>
      </c>
      <c r="E26" s="9">
        <f t="shared" si="0"/>
        <v>25.742115027829314</v>
      </c>
      <c r="F26" s="9">
        <f t="shared" si="1"/>
        <v>-800.5</v>
      </c>
    </row>
    <row r="27" spans="1:6" ht="25.5" customHeight="1" x14ac:dyDescent="0.25">
      <c r="A27" s="7">
        <v>20</v>
      </c>
      <c r="B27" s="17" t="s">
        <v>25</v>
      </c>
      <c r="C27" s="32">
        <v>1067.3</v>
      </c>
      <c r="D27" s="32">
        <v>266.8</v>
      </c>
      <c r="E27" s="32">
        <f t="shared" si="0"/>
        <v>24.997657640775792</v>
      </c>
      <c r="F27" s="32">
        <f t="shared" si="1"/>
        <v>-800.5</v>
      </c>
    </row>
    <row r="28" spans="1:6" ht="41.25" customHeight="1" x14ac:dyDescent="0.25">
      <c r="A28" s="7">
        <v>21</v>
      </c>
      <c r="B28" s="17" t="s">
        <v>18</v>
      </c>
      <c r="C28" s="32">
        <v>10.7</v>
      </c>
      <c r="D28" s="32">
        <v>10.7</v>
      </c>
      <c r="E28" s="32">
        <f t="shared" si="0"/>
        <v>100</v>
      </c>
      <c r="F28" s="32"/>
    </row>
    <row r="29" spans="1:6" ht="31.5" x14ac:dyDescent="0.25">
      <c r="A29" s="13">
        <v>22</v>
      </c>
      <c r="B29" s="16" t="s">
        <v>16</v>
      </c>
      <c r="C29" s="9">
        <f>C31+C32+C33+C34+C35+C30</f>
        <v>3892.3</v>
      </c>
      <c r="D29" s="9">
        <f>D31+D32+D33+D34+D35+D30</f>
        <v>660.40000000000009</v>
      </c>
      <c r="E29" s="9">
        <f t="shared" si="0"/>
        <v>16.966831950260772</v>
      </c>
      <c r="F29" s="9">
        <f t="shared" si="1"/>
        <v>-3231.9</v>
      </c>
    </row>
    <row r="30" spans="1:6" ht="31.5" x14ac:dyDescent="0.25">
      <c r="A30" s="7">
        <v>23</v>
      </c>
      <c r="B30" s="15" t="s">
        <v>38</v>
      </c>
      <c r="C30" s="32">
        <v>1184.8</v>
      </c>
      <c r="D30" s="32">
        <v>416.5</v>
      </c>
      <c r="E30" s="32">
        <f t="shared" si="0"/>
        <v>35.15361242403781</v>
      </c>
      <c r="F30" s="32">
        <f t="shared" si="1"/>
        <v>-768.3</v>
      </c>
    </row>
    <row r="31" spans="1:6" ht="31.5" x14ac:dyDescent="0.25">
      <c r="A31" s="7">
        <v>24</v>
      </c>
      <c r="B31" s="17" t="s">
        <v>15</v>
      </c>
      <c r="C31" s="32">
        <v>130.5</v>
      </c>
      <c r="D31" s="32">
        <v>128.80000000000001</v>
      </c>
      <c r="E31" s="32">
        <f t="shared" si="0"/>
        <v>98.697318007662844</v>
      </c>
      <c r="F31" s="32">
        <f t="shared" si="1"/>
        <v>-1.6999999999999886</v>
      </c>
    </row>
    <row r="32" spans="1:6" ht="31.5" x14ac:dyDescent="0.25">
      <c r="A32" s="7">
        <v>25</v>
      </c>
      <c r="B32" s="15" t="s">
        <v>17</v>
      </c>
      <c r="C32" s="32">
        <v>40.1</v>
      </c>
      <c r="D32" s="32">
        <v>11.9</v>
      </c>
      <c r="E32" s="32">
        <f t="shared" si="0"/>
        <v>29.67581047381546</v>
      </c>
      <c r="F32" s="32">
        <f t="shared" si="1"/>
        <v>-28.200000000000003</v>
      </c>
    </row>
    <row r="33" spans="1:7" ht="31.5" x14ac:dyDescent="0.25">
      <c r="A33" s="7">
        <v>26</v>
      </c>
      <c r="B33" s="15" t="s">
        <v>18</v>
      </c>
      <c r="C33" s="32">
        <v>83.7</v>
      </c>
      <c r="D33" s="32">
        <v>103.2</v>
      </c>
      <c r="E33" s="32">
        <f t="shared" si="0"/>
        <v>123.29749103942653</v>
      </c>
      <c r="F33" s="32">
        <f t="shared" si="1"/>
        <v>19.5</v>
      </c>
    </row>
    <row r="34" spans="1:7" ht="47.25" x14ac:dyDescent="0.25">
      <c r="A34" s="7">
        <v>27</v>
      </c>
      <c r="B34" s="15" t="s">
        <v>22</v>
      </c>
      <c r="C34" s="32">
        <v>30</v>
      </c>
      <c r="D34" s="32">
        <v>0</v>
      </c>
      <c r="E34" s="32"/>
      <c r="F34" s="32">
        <f t="shared" si="1"/>
        <v>-30</v>
      </c>
    </row>
    <row r="35" spans="1:7" ht="18" customHeight="1" x14ac:dyDescent="0.25">
      <c r="A35" s="7">
        <v>28</v>
      </c>
      <c r="B35" s="19" t="s">
        <v>19</v>
      </c>
      <c r="C35" s="32">
        <v>2423.1999999999998</v>
      </c>
      <c r="D35" s="32">
        <v>0</v>
      </c>
      <c r="E35" s="32"/>
      <c r="F35" s="32">
        <f t="shared" si="1"/>
        <v>-2423.1999999999998</v>
      </c>
      <c r="G35" s="21"/>
    </row>
    <row r="36" spans="1:7" ht="36" customHeight="1" x14ac:dyDescent="0.25">
      <c r="A36" s="13">
        <v>29</v>
      </c>
      <c r="B36" s="27" t="s">
        <v>46</v>
      </c>
      <c r="C36" s="9">
        <f>C37</f>
        <v>20.9</v>
      </c>
      <c r="D36" s="9">
        <f>D37</f>
        <v>57.8</v>
      </c>
      <c r="E36" s="9" t="s">
        <v>52</v>
      </c>
      <c r="F36" s="9">
        <f t="shared" si="1"/>
        <v>36.9</v>
      </c>
      <c r="G36" s="21"/>
    </row>
    <row r="37" spans="1:7" ht="38.25" customHeight="1" x14ac:dyDescent="0.25">
      <c r="A37" s="7">
        <v>30</v>
      </c>
      <c r="B37" s="19" t="s">
        <v>18</v>
      </c>
      <c r="C37" s="32">
        <v>20.9</v>
      </c>
      <c r="D37" s="32">
        <v>57.8</v>
      </c>
      <c r="E37" s="32" t="s">
        <v>52</v>
      </c>
      <c r="F37" s="32">
        <f t="shared" si="1"/>
        <v>36.9</v>
      </c>
      <c r="G37" s="21"/>
    </row>
    <row r="38" spans="1:7" s="20" customFormat="1" ht="47.25" x14ac:dyDescent="0.2">
      <c r="A38" s="13">
        <v>31</v>
      </c>
      <c r="B38" s="16" t="s">
        <v>20</v>
      </c>
      <c r="C38" s="9">
        <f>C39+C40+C41</f>
        <v>5488.4000000000005</v>
      </c>
      <c r="D38" s="9">
        <f>D39+D40+D41</f>
        <v>1574.3999999999999</v>
      </c>
      <c r="E38" s="9">
        <f t="shared" si="0"/>
        <v>28.685955834122872</v>
      </c>
      <c r="F38" s="9">
        <f t="shared" si="1"/>
        <v>-3914.0000000000009</v>
      </c>
    </row>
    <row r="39" spans="1:7" ht="94.5" x14ac:dyDescent="0.25">
      <c r="A39" s="7">
        <v>32</v>
      </c>
      <c r="B39" s="15" t="s">
        <v>26</v>
      </c>
      <c r="C39" s="32">
        <v>36.799999999999997</v>
      </c>
      <c r="D39" s="32">
        <v>9.1</v>
      </c>
      <c r="E39" s="32">
        <f t="shared" si="0"/>
        <v>24.728260869565219</v>
      </c>
      <c r="F39" s="32">
        <f t="shared" si="1"/>
        <v>-27.699999999999996</v>
      </c>
    </row>
    <row r="40" spans="1:7" ht="78.75" x14ac:dyDescent="0.25">
      <c r="A40" s="7">
        <v>33</v>
      </c>
      <c r="B40" s="15" t="s">
        <v>21</v>
      </c>
      <c r="C40" s="32">
        <v>5414.8</v>
      </c>
      <c r="D40" s="32">
        <v>1554.1</v>
      </c>
      <c r="E40" s="32">
        <f t="shared" si="0"/>
        <v>28.700967718105929</v>
      </c>
      <c r="F40" s="32">
        <f t="shared" si="1"/>
        <v>-3860.7000000000003</v>
      </c>
    </row>
    <row r="41" spans="1:7" ht="78.75" x14ac:dyDescent="0.25">
      <c r="A41" s="7">
        <v>34</v>
      </c>
      <c r="B41" s="15" t="s">
        <v>27</v>
      </c>
      <c r="C41" s="32">
        <v>36.799999999999997</v>
      </c>
      <c r="D41" s="32">
        <v>11.2</v>
      </c>
      <c r="E41" s="32">
        <f t="shared" si="0"/>
        <v>30.434782608695656</v>
      </c>
      <c r="F41" s="32">
        <f t="shared" si="1"/>
        <v>-25.599999999999998</v>
      </c>
    </row>
    <row r="42" spans="1:7" ht="31.5" x14ac:dyDescent="0.25">
      <c r="A42" s="13">
        <v>35</v>
      </c>
      <c r="B42" s="16" t="s">
        <v>42</v>
      </c>
      <c r="C42" s="10">
        <f>C43+C44</f>
        <v>1165</v>
      </c>
      <c r="D42" s="10">
        <f>D43+D44</f>
        <v>7.5</v>
      </c>
      <c r="E42" s="9">
        <f t="shared" si="0"/>
        <v>0.64377682403433478</v>
      </c>
      <c r="F42" s="9">
        <f t="shared" si="1"/>
        <v>-1157.5</v>
      </c>
    </row>
    <row r="43" spans="1:7" ht="31.5" x14ac:dyDescent="0.25">
      <c r="A43" s="7">
        <v>36</v>
      </c>
      <c r="B43" s="15" t="s">
        <v>28</v>
      </c>
      <c r="C43" s="11">
        <v>175</v>
      </c>
      <c r="D43" s="11">
        <v>52.5</v>
      </c>
      <c r="E43" s="32">
        <f t="shared" si="0"/>
        <v>30</v>
      </c>
      <c r="F43" s="32">
        <f t="shared" si="1"/>
        <v>-122.5</v>
      </c>
    </row>
    <row r="44" spans="1:7" ht="78.75" x14ac:dyDescent="0.25">
      <c r="A44" s="7">
        <v>37</v>
      </c>
      <c r="B44" s="15" t="s">
        <v>31</v>
      </c>
      <c r="C44" s="11">
        <v>990</v>
      </c>
      <c r="D44" s="11">
        <v>-45</v>
      </c>
      <c r="E44" s="32"/>
      <c r="F44" s="32">
        <f t="shared" si="1"/>
        <v>-1035</v>
      </c>
    </row>
    <row r="45" spans="1:7" s="29" customFormat="1" ht="19.5" customHeight="1" x14ac:dyDescent="0.25">
      <c r="A45" s="13">
        <v>38</v>
      </c>
      <c r="B45" s="28" t="s">
        <v>47</v>
      </c>
      <c r="C45" s="10">
        <f>C46</f>
        <v>6.8</v>
      </c>
      <c r="D45" s="10">
        <f>D46</f>
        <v>6.8</v>
      </c>
      <c r="E45" s="9">
        <f t="shared" si="0"/>
        <v>100</v>
      </c>
      <c r="F45" s="9"/>
    </row>
    <row r="46" spans="1:7" s="30" customFormat="1" ht="37.5" customHeight="1" x14ac:dyDescent="0.25">
      <c r="A46" s="7">
        <v>39</v>
      </c>
      <c r="B46" s="31" t="s">
        <v>18</v>
      </c>
      <c r="C46" s="11">
        <v>6.8</v>
      </c>
      <c r="D46" s="11">
        <v>6.8</v>
      </c>
      <c r="E46" s="32">
        <f t="shared" si="0"/>
        <v>100</v>
      </c>
      <c r="F46" s="32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4"/>
  <sheetViews>
    <sheetView workbookViewId="0">
      <selection activeCell="M42" sqref="M42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43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8" t="s">
        <v>0</v>
      </c>
      <c r="B5" s="39" t="s">
        <v>1</v>
      </c>
      <c r="C5" s="40" t="s">
        <v>45</v>
      </c>
      <c r="D5" s="40" t="s">
        <v>44</v>
      </c>
      <c r="E5" s="40"/>
      <c r="F5" s="40"/>
    </row>
    <row r="6" spans="1:13" ht="36" customHeight="1" x14ac:dyDescent="0.25">
      <c r="A6" s="38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38"/>
      <c r="B7" s="39"/>
      <c r="C7" s="40"/>
      <c r="D7" s="40"/>
      <c r="E7" s="26" t="s">
        <v>4</v>
      </c>
      <c r="F7" s="26" t="s">
        <v>5</v>
      </c>
    </row>
    <row r="8" spans="1:13" ht="21" customHeight="1" x14ac:dyDescent="0.25">
      <c r="A8" s="13">
        <v>1</v>
      </c>
      <c r="B8" s="8" t="s">
        <v>7</v>
      </c>
      <c r="C8" s="9">
        <f>C9+C10+C11</f>
        <v>36.5</v>
      </c>
      <c r="D8" s="9">
        <f>D9+D10+D11</f>
        <v>114.5</v>
      </c>
      <c r="E8" s="9">
        <f>D8/C8*100</f>
        <v>313.69863013698631</v>
      </c>
      <c r="F8" s="9">
        <f>D8-C8</f>
        <v>78</v>
      </c>
    </row>
    <row r="9" spans="1:13" ht="47.25" x14ac:dyDescent="0.25">
      <c r="A9" s="7">
        <v>2</v>
      </c>
      <c r="B9" s="15" t="s">
        <v>23</v>
      </c>
      <c r="C9" s="26">
        <v>20</v>
      </c>
      <c r="D9" s="26">
        <v>1.8</v>
      </c>
      <c r="E9" s="26">
        <f t="shared" ref="E9:E41" si="0">D9/C9*100</f>
        <v>9</v>
      </c>
      <c r="F9" s="26">
        <f t="shared" ref="F9:F44" si="1">D9-C9</f>
        <v>-18.2</v>
      </c>
    </row>
    <row r="10" spans="1:13" ht="47.25" x14ac:dyDescent="0.25">
      <c r="A10" s="7">
        <v>3</v>
      </c>
      <c r="B10" s="15" t="s">
        <v>8</v>
      </c>
      <c r="C10" s="26">
        <v>16.5</v>
      </c>
      <c r="D10" s="26">
        <v>16.5</v>
      </c>
      <c r="E10" s="26">
        <f t="shared" si="0"/>
        <v>100</v>
      </c>
      <c r="F10" s="26"/>
    </row>
    <row r="11" spans="1:13" ht="31.5" x14ac:dyDescent="0.25">
      <c r="A11" s="7">
        <v>4</v>
      </c>
      <c r="B11" s="15" t="s">
        <v>18</v>
      </c>
      <c r="C11" s="26">
        <v>0</v>
      </c>
      <c r="D11" s="26">
        <v>96.2</v>
      </c>
      <c r="E11" s="9"/>
      <c r="F11" s="26">
        <f t="shared" si="1"/>
        <v>96.2</v>
      </c>
    </row>
    <row r="12" spans="1:13" ht="31.5" x14ac:dyDescent="0.25">
      <c r="A12" s="13">
        <v>5</v>
      </c>
      <c r="B12" s="16" t="s">
        <v>9</v>
      </c>
      <c r="C12" s="9">
        <f>C13+C14+C15+C16+C17+C18+C19</f>
        <v>43862.1</v>
      </c>
      <c r="D12" s="9">
        <f>D13+D14+D15+D16+D17+D18+D19</f>
        <v>9422.9</v>
      </c>
      <c r="E12" s="9">
        <f t="shared" si="0"/>
        <v>21.483011529315743</v>
      </c>
      <c r="F12" s="9">
        <f t="shared" si="1"/>
        <v>-34439.199999999997</v>
      </c>
    </row>
    <row r="13" spans="1:13" ht="78.75" x14ac:dyDescent="0.25">
      <c r="A13" s="7">
        <v>6</v>
      </c>
      <c r="B13" s="15" t="s">
        <v>10</v>
      </c>
      <c r="C13" s="26">
        <v>20892.400000000001</v>
      </c>
      <c r="D13" s="26">
        <v>4242.8</v>
      </c>
      <c r="E13" s="26">
        <f t="shared" si="0"/>
        <v>20.307863146407307</v>
      </c>
      <c r="F13" s="26">
        <f t="shared" si="1"/>
        <v>-16649.600000000002</v>
      </c>
    </row>
    <row r="14" spans="1:13" ht="31.5" x14ac:dyDescent="0.25">
      <c r="A14" s="7">
        <v>7</v>
      </c>
      <c r="B14" s="15" t="s">
        <v>33</v>
      </c>
      <c r="C14" s="26">
        <v>7600.7</v>
      </c>
      <c r="D14" s="26">
        <v>1567</v>
      </c>
      <c r="E14" s="26">
        <f t="shared" si="0"/>
        <v>20.616522162432407</v>
      </c>
      <c r="F14" s="26">
        <f t="shared" si="1"/>
        <v>-6033.7</v>
      </c>
    </row>
    <row r="15" spans="1:13" ht="52.5" customHeight="1" x14ac:dyDescent="0.25">
      <c r="A15" s="7">
        <v>8</v>
      </c>
      <c r="B15" s="15" t="s">
        <v>29</v>
      </c>
      <c r="C15" s="26">
        <v>165.1</v>
      </c>
      <c r="D15" s="26">
        <v>0</v>
      </c>
      <c r="E15" s="26"/>
      <c r="F15" s="26">
        <f t="shared" si="1"/>
        <v>-165.1</v>
      </c>
    </row>
    <row r="16" spans="1:13" ht="81" customHeight="1" x14ac:dyDescent="0.25">
      <c r="A16" s="7">
        <v>9</v>
      </c>
      <c r="B16" s="15" t="s">
        <v>34</v>
      </c>
      <c r="C16" s="26">
        <v>3061</v>
      </c>
      <c r="D16" s="26">
        <v>1056.0999999999999</v>
      </c>
      <c r="E16" s="26">
        <f t="shared" si="0"/>
        <v>34.501796798431883</v>
      </c>
      <c r="F16" s="26">
        <f t="shared" si="1"/>
        <v>-2004.9</v>
      </c>
    </row>
    <row r="17" spans="1:6" ht="94.5" x14ac:dyDescent="0.25">
      <c r="A17" s="7">
        <v>10</v>
      </c>
      <c r="B17" s="15" t="s">
        <v>24</v>
      </c>
      <c r="C17" s="26">
        <v>10810</v>
      </c>
      <c r="D17" s="26">
        <v>1297.7</v>
      </c>
      <c r="E17" s="26">
        <f t="shared" si="0"/>
        <v>12.004625346901019</v>
      </c>
      <c r="F17" s="26">
        <f t="shared" si="1"/>
        <v>-9512.2999999999993</v>
      </c>
    </row>
    <row r="18" spans="1:6" ht="63" x14ac:dyDescent="0.25">
      <c r="A18" s="7">
        <v>11</v>
      </c>
      <c r="B18" s="15" t="s">
        <v>30</v>
      </c>
      <c r="C18" s="26">
        <v>1230</v>
      </c>
      <c r="D18" s="26">
        <v>1156.4000000000001</v>
      </c>
      <c r="E18" s="26">
        <f t="shared" si="0"/>
        <v>94.016260162601625</v>
      </c>
      <c r="F18" s="26">
        <f t="shared" si="1"/>
        <v>-73.599999999999909</v>
      </c>
    </row>
    <row r="19" spans="1:6" ht="47.25" x14ac:dyDescent="0.25">
      <c r="A19" s="7">
        <v>12</v>
      </c>
      <c r="B19" s="15" t="s">
        <v>8</v>
      </c>
      <c r="C19" s="26">
        <v>102.9</v>
      </c>
      <c r="D19" s="26">
        <v>102.9</v>
      </c>
      <c r="E19" s="26">
        <f t="shared" si="0"/>
        <v>100</v>
      </c>
      <c r="F19" s="26"/>
    </row>
    <row r="20" spans="1:6" ht="31.5" x14ac:dyDescent="0.25">
      <c r="A20" s="13">
        <v>13</v>
      </c>
      <c r="B20" s="16" t="s">
        <v>12</v>
      </c>
      <c r="C20" s="14">
        <f>C21+C22+C23</f>
        <v>1594812.1</v>
      </c>
      <c r="D20" s="14">
        <f>D21+D22+D23</f>
        <v>362440.80000000005</v>
      </c>
      <c r="E20" s="9">
        <f t="shared" si="0"/>
        <v>22.726238407646896</v>
      </c>
      <c r="F20" s="9">
        <f t="shared" si="1"/>
        <v>-1232371.3</v>
      </c>
    </row>
    <row r="21" spans="1:6" ht="31.5" x14ac:dyDescent="0.25">
      <c r="A21" s="7">
        <v>14</v>
      </c>
      <c r="B21" s="15" t="s">
        <v>18</v>
      </c>
      <c r="C21" s="12">
        <v>0</v>
      </c>
      <c r="D21" s="26">
        <v>0.7</v>
      </c>
      <c r="E21" s="26"/>
      <c r="F21" s="26">
        <f t="shared" si="1"/>
        <v>0.7</v>
      </c>
    </row>
    <row r="22" spans="1:6" ht="31.5" x14ac:dyDescent="0.25">
      <c r="A22" s="7">
        <v>15</v>
      </c>
      <c r="B22" s="17" t="s">
        <v>13</v>
      </c>
      <c r="C22" s="26">
        <v>1565140.8</v>
      </c>
      <c r="D22" s="26">
        <v>367440.9</v>
      </c>
      <c r="E22" s="26">
        <f t="shared" si="0"/>
        <v>23.476539618672007</v>
      </c>
      <c r="F22" s="26">
        <f t="shared" si="1"/>
        <v>-1197699.8999999999</v>
      </c>
    </row>
    <row r="23" spans="1:6" ht="47.25" x14ac:dyDescent="0.25">
      <c r="A23" s="7">
        <v>16</v>
      </c>
      <c r="B23" s="18" t="s">
        <v>14</v>
      </c>
      <c r="C23" s="26">
        <v>29671.3</v>
      </c>
      <c r="D23" s="26">
        <v>-5000.8</v>
      </c>
      <c r="E23" s="26"/>
      <c r="F23" s="26">
        <f t="shared" si="1"/>
        <v>-34672.1</v>
      </c>
    </row>
    <row r="24" spans="1:6" ht="47.25" x14ac:dyDescent="0.25">
      <c r="A24" s="13">
        <v>17</v>
      </c>
      <c r="B24" s="16" t="s">
        <v>32</v>
      </c>
      <c r="C24" s="9">
        <f>C25+C26</f>
        <v>1064.9000000000001</v>
      </c>
      <c r="D24" s="9">
        <f>D25+D26</f>
        <v>188.6</v>
      </c>
      <c r="E24" s="9">
        <f t="shared" si="0"/>
        <v>17.710583153347731</v>
      </c>
      <c r="F24" s="9">
        <f t="shared" si="1"/>
        <v>-876.30000000000007</v>
      </c>
    </row>
    <row r="25" spans="1:6" ht="25.5" customHeight="1" x14ac:dyDescent="0.25">
      <c r="A25" s="7">
        <v>18</v>
      </c>
      <c r="B25" s="17" t="s">
        <v>25</v>
      </c>
      <c r="C25" s="26">
        <v>1064.9000000000001</v>
      </c>
      <c r="D25" s="26">
        <v>177.9</v>
      </c>
      <c r="E25" s="26">
        <f t="shared" si="0"/>
        <v>16.705793971264907</v>
      </c>
      <c r="F25" s="26">
        <f t="shared" si="1"/>
        <v>-887.00000000000011</v>
      </c>
    </row>
    <row r="26" spans="1:6" ht="41.25" customHeight="1" x14ac:dyDescent="0.25">
      <c r="A26" s="7">
        <v>19</v>
      </c>
      <c r="B26" s="17" t="s">
        <v>18</v>
      </c>
      <c r="C26" s="26">
        <v>0</v>
      </c>
      <c r="D26" s="26">
        <v>10.7</v>
      </c>
      <c r="E26" s="26"/>
      <c r="F26" s="26">
        <f t="shared" si="1"/>
        <v>10.7</v>
      </c>
    </row>
    <row r="27" spans="1:6" ht="31.5" x14ac:dyDescent="0.25">
      <c r="A27" s="13">
        <v>20</v>
      </c>
      <c r="B27" s="16" t="s">
        <v>16</v>
      </c>
      <c r="C27" s="9">
        <f>C29+C30+C31+C32+C33+C28</f>
        <v>3854.3</v>
      </c>
      <c r="D27" s="9">
        <f>D29+D30+D31+D32+D33+D28</f>
        <v>543.79999999999995</v>
      </c>
      <c r="E27" s="9">
        <f t="shared" si="0"/>
        <v>14.108917313130787</v>
      </c>
      <c r="F27" s="9">
        <f t="shared" si="1"/>
        <v>-3310.5</v>
      </c>
    </row>
    <row r="28" spans="1:6" ht="31.5" x14ac:dyDescent="0.25">
      <c r="A28" s="7">
        <v>21</v>
      </c>
      <c r="B28" s="15" t="s">
        <v>38</v>
      </c>
      <c r="C28" s="26">
        <v>1184.8</v>
      </c>
      <c r="D28" s="26">
        <v>307.7</v>
      </c>
      <c r="E28" s="26">
        <f t="shared" si="0"/>
        <v>25.970627954085078</v>
      </c>
      <c r="F28" s="26">
        <f t="shared" si="1"/>
        <v>-877.09999999999991</v>
      </c>
    </row>
    <row r="29" spans="1:6" ht="31.5" x14ac:dyDescent="0.25">
      <c r="A29" s="7">
        <v>22</v>
      </c>
      <c r="B29" s="17" t="s">
        <v>15</v>
      </c>
      <c r="C29" s="26">
        <v>130.5</v>
      </c>
      <c r="D29" s="26">
        <v>126</v>
      </c>
      <c r="E29" s="26">
        <f t="shared" si="0"/>
        <v>96.551724137931032</v>
      </c>
      <c r="F29" s="26">
        <f t="shared" si="1"/>
        <v>-4.5</v>
      </c>
    </row>
    <row r="30" spans="1:6" ht="31.5" x14ac:dyDescent="0.25">
      <c r="A30" s="7">
        <v>23</v>
      </c>
      <c r="B30" s="15" t="s">
        <v>17</v>
      </c>
      <c r="C30" s="26">
        <v>40.1</v>
      </c>
      <c r="D30" s="26">
        <v>6.9</v>
      </c>
      <c r="E30" s="26">
        <f t="shared" si="0"/>
        <v>17.206982543640898</v>
      </c>
      <c r="F30" s="26">
        <f t="shared" si="1"/>
        <v>-33.200000000000003</v>
      </c>
    </row>
    <row r="31" spans="1:6" ht="31.5" x14ac:dyDescent="0.25">
      <c r="A31" s="7">
        <v>24</v>
      </c>
      <c r="B31" s="15" t="s">
        <v>18</v>
      </c>
      <c r="C31" s="26">
        <v>0</v>
      </c>
      <c r="D31" s="26">
        <v>103.2</v>
      </c>
      <c r="E31" s="26"/>
      <c r="F31" s="26">
        <f t="shared" si="1"/>
        <v>103.2</v>
      </c>
    </row>
    <row r="32" spans="1:6" ht="47.25" x14ac:dyDescent="0.25">
      <c r="A32" s="7">
        <v>25</v>
      </c>
      <c r="B32" s="15" t="s">
        <v>22</v>
      </c>
      <c r="C32" s="26">
        <v>30</v>
      </c>
      <c r="D32" s="26">
        <v>0</v>
      </c>
      <c r="E32" s="26"/>
      <c r="F32" s="26">
        <f t="shared" si="1"/>
        <v>-30</v>
      </c>
    </row>
    <row r="33" spans="1:7" ht="18" customHeight="1" x14ac:dyDescent="0.25">
      <c r="A33" s="7">
        <v>26</v>
      </c>
      <c r="B33" s="19" t="s">
        <v>19</v>
      </c>
      <c r="C33" s="26">
        <v>2468.9</v>
      </c>
      <c r="D33" s="26">
        <v>0</v>
      </c>
      <c r="E33" s="9"/>
      <c r="F33" s="26">
        <f t="shared" si="1"/>
        <v>-2468.9</v>
      </c>
      <c r="G33" s="21"/>
    </row>
    <row r="34" spans="1:7" ht="36" customHeight="1" x14ac:dyDescent="0.25">
      <c r="A34" s="13">
        <v>27</v>
      </c>
      <c r="B34" s="27" t="s">
        <v>46</v>
      </c>
      <c r="C34" s="9">
        <f>C35</f>
        <v>0</v>
      </c>
      <c r="D34" s="9">
        <f>D35</f>
        <v>11</v>
      </c>
      <c r="E34" s="9"/>
      <c r="F34" s="9">
        <f t="shared" si="1"/>
        <v>11</v>
      </c>
      <c r="G34" s="21"/>
    </row>
    <row r="35" spans="1:7" ht="38.25" customHeight="1" x14ac:dyDescent="0.25">
      <c r="A35" s="7">
        <v>28</v>
      </c>
      <c r="B35" s="19" t="s">
        <v>18</v>
      </c>
      <c r="C35" s="26">
        <v>0</v>
      </c>
      <c r="D35" s="26">
        <v>11</v>
      </c>
      <c r="E35" s="9"/>
      <c r="F35" s="26">
        <f t="shared" si="1"/>
        <v>11</v>
      </c>
      <c r="G35" s="21"/>
    </row>
    <row r="36" spans="1:7" s="20" customFormat="1" ht="47.25" x14ac:dyDescent="0.2">
      <c r="A36" s="13">
        <v>29</v>
      </c>
      <c r="B36" s="16" t="s">
        <v>20</v>
      </c>
      <c r="C36" s="9">
        <f>C37+C38+C39</f>
        <v>5488.4000000000005</v>
      </c>
      <c r="D36" s="9">
        <f>D37+D38+D39</f>
        <v>1217.3</v>
      </c>
      <c r="E36" s="9">
        <f t="shared" si="0"/>
        <v>22.179505866919317</v>
      </c>
      <c r="F36" s="9">
        <f t="shared" si="1"/>
        <v>-4271.1000000000004</v>
      </c>
    </row>
    <row r="37" spans="1:7" ht="94.5" x14ac:dyDescent="0.25">
      <c r="A37" s="7">
        <v>30</v>
      </c>
      <c r="B37" s="15" t="s">
        <v>26</v>
      </c>
      <c r="C37" s="26">
        <v>36.799999999999997</v>
      </c>
      <c r="D37" s="26">
        <v>6.5</v>
      </c>
      <c r="E37" s="26">
        <f t="shared" si="0"/>
        <v>17.663043478260871</v>
      </c>
      <c r="F37" s="26">
        <f t="shared" si="1"/>
        <v>-30.299999999999997</v>
      </c>
    </row>
    <row r="38" spans="1:7" ht="78.75" x14ac:dyDescent="0.25">
      <c r="A38" s="7">
        <v>31</v>
      </c>
      <c r="B38" s="15" t="s">
        <v>21</v>
      </c>
      <c r="C38" s="26">
        <v>5414.8</v>
      </c>
      <c r="D38" s="26">
        <v>1202.8</v>
      </c>
      <c r="E38" s="26">
        <f t="shared" si="0"/>
        <v>22.213193469749573</v>
      </c>
      <c r="F38" s="26">
        <f t="shared" si="1"/>
        <v>-4212</v>
      </c>
    </row>
    <row r="39" spans="1:7" ht="78.75" x14ac:dyDescent="0.25">
      <c r="A39" s="7">
        <v>32</v>
      </c>
      <c r="B39" s="15" t="s">
        <v>27</v>
      </c>
      <c r="C39" s="26">
        <v>36.799999999999997</v>
      </c>
      <c r="D39" s="26">
        <v>8</v>
      </c>
      <c r="E39" s="26">
        <f t="shared" si="0"/>
        <v>21.739130434782609</v>
      </c>
      <c r="F39" s="26">
        <f t="shared" si="1"/>
        <v>-28.799999999999997</v>
      </c>
    </row>
    <row r="40" spans="1:7" ht="31.5" x14ac:dyDescent="0.25">
      <c r="A40" s="13">
        <v>33</v>
      </c>
      <c r="B40" s="16" t="s">
        <v>42</v>
      </c>
      <c r="C40" s="10">
        <f>C41+C42</f>
        <v>1165</v>
      </c>
      <c r="D40" s="10">
        <f>D41+D42</f>
        <v>-5</v>
      </c>
      <c r="E40" s="9"/>
      <c r="F40" s="9">
        <f t="shared" si="1"/>
        <v>-1170</v>
      </c>
    </row>
    <row r="41" spans="1:7" ht="31.5" x14ac:dyDescent="0.25">
      <c r="A41" s="7">
        <v>34</v>
      </c>
      <c r="B41" s="15" t="s">
        <v>28</v>
      </c>
      <c r="C41" s="11">
        <v>175</v>
      </c>
      <c r="D41" s="11">
        <v>40</v>
      </c>
      <c r="E41" s="26">
        <f t="shared" si="0"/>
        <v>22.857142857142858</v>
      </c>
      <c r="F41" s="26">
        <f t="shared" si="1"/>
        <v>-135</v>
      </c>
    </row>
    <row r="42" spans="1:7" ht="78.75" x14ac:dyDescent="0.25">
      <c r="A42" s="7">
        <v>35</v>
      </c>
      <c r="B42" s="15" t="s">
        <v>31</v>
      </c>
      <c r="C42" s="11">
        <v>990</v>
      </c>
      <c r="D42" s="11">
        <v>-45</v>
      </c>
      <c r="E42" s="26"/>
      <c r="F42" s="26">
        <f t="shared" si="1"/>
        <v>-1035</v>
      </c>
    </row>
    <row r="43" spans="1:7" s="29" customFormat="1" ht="19.5" customHeight="1" x14ac:dyDescent="0.25">
      <c r="A43" s="13">
        <v>36</v>
      </c>
      <c r="B43" s="28" t="s">
        <v>47</v>
      </c>
      <c r="C43" s="10">
        <f>C44</f>
        <v>0</v>
      </c>
      <c r="D43" s="10">
        <f>D44</f>
        <v>6.8</v>
      </c>
      <c r="E43" s="26"/>
      <c r="F43" s="9">
        <f t="shared" si="1"/>
        <v>6.8</v>
      </c>
    </row>
    <row r="44" spans="1:7" s="30" customFormat="1" ht="37.5" customHeight="1" x14ac:dyDescent="0.25">
      <c r="A44" s="7">
        <v>37</v>
      </c>
      <c r="B44" s="31" t="s">
        <v>18</v>
      </c>
      <c r="C44" s="11">
        <v>0</v>
      </c>
      <c r="D44" s="11">
        <v>6.8</v>
      </c>
      <c r="E44" s="26"/>
      <c r="F44" s="26">
        <f t="shared" si="1"/>
        <v>6.8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"/>
  <sheetViews>
    <sheetView topLeftCell="A17" workbookViewId="0">
      <selection activeCell="C22" sqref="C22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39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8" t="s">
        <v>0</v>
      </c>
      <c r="B5" s="39" t="s">
        <v>1</v>
      </c>
      <c r="C5" s="40" t="s">
        <v>40</v>
      </c>
      <c r="D5" s="40" t="s">
        <v>41</v>
      </c>
      <c r="E5" s="40"/>
      <c r="F5" s="40"/>
    </row>
    <row r="6" spans="1:13" ht="36" customHeight="1" x14ac:dyDescent="0.25">
      <c r="A6" s="38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38"/>
      <c r="B7" s="39"/>
      <c r="C7" s="40"/>
      <c r="D7" s="40"/>
      <c r="E7" s="25" t="s">
        <v>4</v>
      </c>
      <c r="F7" s="25" t="s">
        <v>5</v>
      </c>
    </row>
    <row r="8" spans="1:13" ht="21" customHeight="1" x14ac:dyDescent="0.25">
      <c r="A8" s="13">
        <v>1</v>
      </c>
      <c r="B8" s="8" t="s">
        <v>7</v>
      </c>
      <c r="C8" s="9">
        <f>C9+C10</f>
        <v>30.7</v>
      </c>
      <c r="D8" s="9">
        <f>D9+D10</f>
        <v>12</v>
      </c>
      <c r="E8" s="9">
        <f>D8/C8*100</f>
        <v>39.087947882736159</v>
      </c>
      <c r="F8" s="9">
        <f>D8-C8</f>
        <v>-18.7</v>
      </c>
    </row>
    <row r="9" spans="1:13" ht="47.25" x14ac:dyDescent="0.25">
      <c r="A9" s="7">
        <v>2</v>
      </c>
      <c r="B9" s="15" t="s">
        <v>23</v>
      </c>
      <c r="C9" s="25">
        <v>20</v>
      </c>
      <c r="D9" s="25">
        <v>1.3</v>
      </c>
      <c r="E9" s="25">
        <f t="shared" ref="E9:E41" si="0">D9/C9*100</f>
        <v>6.5</v>
      </c>
      <c r="F9" s="25">
        <f t="shared" ref="F9:F41" si="1">D9-C9</f>
        <v>-18.7</v>
      </c>
    </row>
    <row r="10" spans="1:13" ht="47.25" x14ac:dyDescent="0.25">
      <c r="A10" s="7">
        <v>3</v>
      </c>
      <c r="B10" s="15" t="s">
        <v>8</v>
      </c>
      <c r="C10" s="25">
        <v>10.7</v>
      </c>
      <c r="D10" s="25">
        <v>10.7</v>
      </c>
      <c r="E10" s="25">
        <f t="shared" si="0"/>
        <v>100</v>
      </c>
      <c r="F10" s="25"/>
    </row>
    <row r="11" spans="1:13" ht="31.5" x14ac:dyDescent="0.25">
      <c r="A11" s="13">
        <v>4</v>
      </c>
      <c r="B11" s="16" t="s">
        <v>9</v>
      </c>
      <c r="C11" s="9">
        <f>C12+C13+C14+C15+C16+C17+C18</f>
        <v>43781.2</v>
      </c>
      <c r="D11" s="9">
        <f>D12+D13+D14+D15+D16+D17+D18</f>
        <v>6532.4</v>
      </c>
      <c r="E11" s="9">
        <f t="shared" si="0"/>
        <v>14.920559509561182</v>
      </c>
      <c r="F11" s="9">
        <f t="shared" si="1"/>
        <v>-37248.799999999996</v>
      </c>
    </row>
    <row r="12" spans="1:13" ht="78.75" x14ac:dyDescent="0.25">
      <c r="A12" s="7">
        <v>5</v>
      </c>
      <c r="B12" s="15" t="s">
        <v>10</v>
      </c>
      <c r="C12" s="25">
        <v>20892.400000000001</v>
      </c>
      <c r="D12" s="25">
        <v>2830.2</v>
      </c>
      <c r="E12" s="25">
        <f t="shared" si="0"/>
        <v>13.546552813463267</v>
      </c>
      <c r="F12" s="25">
        <f t="shared" si="1"/>
        <v>-18062.2</v>
      </c>
    </row>
    <row r="13" spans="1:13" ht="31.5" x14ac:dyDescent="0.25">
      <c r="A13" s="7">
        <v>6</v>
      </c>
      <c r="B13" s="15" t="s">
        <v>33</v>
      </c>
      <c r="C13" s="25">
        <v>7600.7</v>
      </c>
      <c r="D13" s="25">
        <v>968.1</v>
      </c>
      <c r="E13" s="25">
        <f t="shared" si="0"/>
        <v>12.736984751404476</v>
      </c>
      <c r="F13" s="25">
        <f t="shared" si="1"/>
        <v>-6632.5999999999995</v>
      </c>
    </row>
    <row r="14" spans="1:13" ht="52.5" customHeight="1" x14ac:dyDescent="0.25">
      <c r="A14" s="7">
        <v>7</v>
      </c>
      <c r="B14" s="15" t="s">
        <v>29</v>
      </c>
      <c r="C14" s="25">
        <v>165.1</v>
      </c>
      <c r="D14" s="25">
        <v>0</v>
      </c>
      <c r="E14" s="25"/>
      <c r="F14" s="25">
        <f t="shared" si="1"/>
        <v>-165.1</v>
      </c>
    </row>
    <row r="15" spans="1:13" ht="81" customHeight="1" x14ac:dyDescent="0.25">
      <c r="A15" s="7">
        <v>8</v>
      </c>
      <c r="B15" s="15" t="s">
        <v>34</v>
      </c>
      <c r="C15" s="25">
        <v>3061</v>
      </c>
      <c r="D15" s="25">
        <v>567.29999999999995</v>
      </c>
      <c r="E15" s="25">
        <f t="shared" si="0"/>
        <v>18.533159098333876</v>
      </c>
      <c r="F15" s="25">
        <f t="shared" si="1"/>
        <v>-2493.6999999999998</v>
      </c>
    </row>
    <row r="16" spans="1:13" ht="94.5" x14ac:dyDescent="0.25">
      <c r="A16" s="7">
        <v>9</v>
      </c>
      <c r="B16" s="15" t="s">
        <v>24</v>
      </c>
      <c r="C16" s="25">
        <v>10810</v>
      </c>
      <c r="D16" s="25">
        <v>1126.2</v>
      </c>
      <c r="E16" s="25">
        <f t="shared" si="0"/>
        <v>10.418131359851991</v>
      </c>
      <c r="F16" s="25">
        <f t="shared" si="1"/>
        <v>-9683.7999999999993</v>
      </c>
    </row>
    <row r="17" spans="1:6" ht="63" x14ac:dyDescent="0.25">
      <c r="A17" s="7">
        <v>10</v>
      </c>
      <c r="B17" s="15" t="s">
        <v>30</v>
      </c>
      <c r="C17" s="25">
        <v>1230</v>
      </c>
      <c r="D17" s="25">
        <v>1018.6</v>
      </c>
      <c r="E17" s="25">
        <f t="shared" si="0"/>
        <v>82.8130081300813</v>
      </c>
      <c r="F17" s="25">
        <f t="shared" si="1"/>
        <v>-211.39999999999998</v>
      </c>
    </row>
    <row r="18" spans="1:6" ht="47.25" x14ac:dyDescent="0.25">
      <c r="A18" s="7">
        <v>11</v>
      </c>
      <c r="B18" s="15" t="s">
        <v>8</v>
      </c>
      <c r="C18" s="25">
        <v>22</v>
      </c>
      <c r="D18" s="25">
        <v>22</v>
      </c>
      <c r="E18" s="25">
        <f t="shared" si="0"/>
        <v>100</v>
      </c>
      <c r="F18" s="25"/>
    </row>
    <row r="19" spans="1:6" ht="31.5" x14ac:dyDescent="0.25">
      <c r="A19" s="13">
        <v>12</v>
      </c>
      <c r="B19" s="16" t="s">
        <v>12</v>
      </c>
      <c r="C19" s="14">
        <f>C20+C21+C22</f>
        <v>1547078.9000000001</v>
      </c>
      <c r="D19" s="14">
        <f>D20+D21+D22</f>
        <v>253384.90000000002</v>
      </c>
      <c r="E19" s="9">
        <f t="shared" si="0"/>
        <v>16.378279091001758</v>
      </c>
      <c r="F19" s="9">
        <f t="shared" si="1"/>
        <v>-1293694</v>
      </c>
    </row>
    <row r="20" spans="1:6" ht="31.5" x14ac:dyDescent="0.25">
      <c r="A20" s="7">
        <v>13</v>
      </c>
      <c r="B20" s="15" t="s">
        <v>18</v>
      </c>
      <c r="C20" s="12">
        <v>0</v>
      </c>
      <c r="D20" s="25">
        <v>0.7</v>
      </c>
      <c r="E20" s="25"/>
      <c r="F20" s="25">
        <f t="shared" si="1"/>
        <v>0.7</v>
      </c>
    </row>
    <row r="21" spans="1:6" ht="31.5" x14ac:dyDescent="0.25">
      <c r="A21" s="7">
        <v>14</v>
      </c>
      <c r="B21" s="17" t="s">
        <v>13</v>
      </c>
      <c r="C21" s="25">
        <v>1517407.6</v>
      </c>
      <c r="D21" s="25">
        <v>258374</v>
      </c>
      <c r="E21" s="25">
        <f t="shared" si="0"/>
        <v>17.027330033143368</v>
      </c>
      <c r="F21" s="25">
        <f t="shared" si="1"/>
        <v>-1259033.6000000001</v>
      </c>
    </row>
    <row r="22" spans="1:6" ht="47.25" x14ac:dyDescent="0.25">
      <c r="A22" s="7">
        <v>15</v>
      </c>
      <c r="B22" s="18" t="s">
        <v>14</v>
      </c>
      <c r="C22" s="25">
        <v>29671.3</v>
      </c>
      <c r="D22" s="25">
        <v>-4989.8</v>
      </c>
      <c r="E22" s="25"/>
      <c r="F22" s="25">
        <f t="shared" si="1"/>
        <v>-34661.1</v>
      </c>
    </row>
    <row r="23" spans="1:6" ht="47.25" x14ac:dyDescent="0.25">
      <c r="A23" s="13">
        <v>16</v>
      </c>
      <c r="B23" s="16" t="s">
        <v>32</v>
      </c>
      <c r="C23" s="9">
        <f>C24+C25</f>
        <v>1064.9000000000001</v>
      </c>
      <c r="D23" s="9">
        <f>D24+D25</f>
        <v>99.600000000000009</v>
      </c>
      <c r="E23" s="9">
        <f t="shared" si="0"/>
        <v>9.3529908911634898</v>
      </c>
      <c r="F23" s="9">
        <f t="shared" si="1"/>
        <v>-965.30000000000007</v>
      </c>
    </row>
    <row r="24" spans="1:6" ht="25.5" customHeight="1" x14ac:dyDescent="0.25">
      <c r="A24" s="7">
        <v>17</v>
      </c>
      <c r="B24" s="17" t="s">
        <v>25</v>
      </c>
      <c r="C24" s="25">
        <v>1064.9000000000001</v>
      </c>
      <c r="D24" s="25">
        <v>88.9</v>
      </c>
      <c r="E24" s="25">
        <f t="shared" si="0"/>
        <v>8.3482017090806639</v>
      </c>
      <c r="F24" s="25">
        <f t="shared" si="1"/>
        <v>-976.00000000000011</v>
      </c>
    </row>
    <row r="25" spans="1:6" ht="41.25" customHeight="1" x14ac:dyDescent="0.25">
      <c r="A25" s="7">
        <v>18</v>
      </c>
      <c r="B25" s="17" t="s">
        <v>18</v>
      </c>
      <c r="C25" s="25">
        <v>0</v>
      </c>
      <c r="D25" s="25">
        <v>10.7</v>
      </c>
      <c r="E25" s="25"/>
      <c r="F25" s="25">
        <f t="shared" si="1"/>
        <v>10.7</v>
      </c>
    </row>
    <row r="26" spans="1:6" ht="31.5" x14ac:dyDescent="0.25">
      <c r="A26" s="13">
        <v>19</v>
      </c>
      <c r="B26" s="16" t="s">
        <v>16</v>
      </c>
      <c r="C26" s="9">
        <f>C28+C29+C31+C32+C33+C27</f>
        <v>3854.3</v>
      </c>
      <c r="D26" s="9">
        <f>D28+D29+D31+D32+D33+D27+D30</f>
        <v>327.60000000000002</v>
      </c>
      <c r="E26" s="9">
        <f t="shared" si="0"/>
        <v>8.4995978517499928</v>
      </c>
      <c r="F26" s="9">
        <f t="shared" si="1"/>
        <v>-3526.7000000000003</v>
      </c>
    </row>
    <row r="27" spans="1:6" ht="31.5" x14ac:dyDescent="0.25">
      <c r="A27" s="7">
        <v>20</v>
      </c>
      <c r="B27" s="15" t="s">
        <v>38</v>
      </c>
      <c r="C27" s="25">
        <v>1184.8</v>
      </c>
      <c r="D27" s="25">
        <v>173.3</v>
      </c>
      <c r="E27" s="25">
        <f t="shared" si="0"/>
        <v>14.626941255908172</v>
      </c>
      <c r="F27" s="25">
        <f t="shared" si="1"/>
        <v>-1011.5</v>
      </c>
    </row>
    <row r="28" spans="1:6" ht="31.5" x14ac:dyDescent="0.25">
      <c r="A28" s="7">
        <v>21</v>
      </c>
      <c r="B28" s="17" t="s">
        <v>15</v>
      </c>
      <c r="C28" s="25">
        <v>130.5</v>
      </c>
      <c r="D28" s="25">
        <v>63</v>
      </c>
      <c r="E28" s="25">
        <f t="shared" si="0"/>
        <v>48.275862068965516</v>
      </c>
      <c r="F28" s="25">
        <f t="shared" si="1"/>
        <v>-67.5</v>
      </c>
    </row>
    <row r="29" spans="1:6" ht="31.5" x14ac:dyDescent="0.25">
      <c r="A29" s="7">
        <v>22</v>
      </c>
      <c r="B29" s="15" t="s">
        <v>17</v>
      </c>
      <c r="C29" s="25">
        <v>40.1</v>
      </c>
      <c r="D29" s="25">
        <v>5.0999999999999996</v>
      </c>
      <c r="E29" s="25">
        <f t="shared" si="0"/>
        <v>12.718204488778055</v>
      </c>
      <c r="F29" s="25">
        <f t="shared" si="1"/>
        <v>-35</v>
      </c>
    </row>
    <row r="30" spans="1:6" ht="31.5" x14ac:dyDescent="0.25">
      <c r="A30" s="7">
        <v>23</v>
      </c>
      <c r="B30" s="15" t="s">
        <v>11</v>
      </c>
      <c r="C30" s="25">
        <v>0</v>
      </c>
      <c r="D30" s="25">
        <v>2.6</v>
      </c>
      <c r="E30" s="25"/>
      <c r="F30" s="25">
        <f t="shared" si="1"/>
        <v>2.6</v>
      </c>
    </row>
    <row r="31" spans="1:6" ht="31.5" x14ac:dyDescent="0.25">
      <c r="A31" s="7">
        <v>24</v>
      </c>
      <c r="B31" s="15" t="s">
        <v>18</v>
      </c>
      <c r="C31" s="25">
        <v>0</v>
      </c>
      <c r="D31" s="25">
        <v>83.6</v>
      </c>
      <c r="E31" s="25"/>
      <c r="F31" s="25">
        <f t="shared" si="1"/>
        <v>83.6</v>
      </c>
    </row>
    <row r="32" spans="1:6" ht="47.25" x14ac:dyDescent="0.25">
      <c r="A32" s="7">
        <v>25</v>
      </c>
      <c r="B32" s="15" t="s">
        <v>22</v>
      </c>
      <c r="C32" s="25">
        <v>30</v>
      </c>
      <c r="D32" s="25">
        <v>0</v>
      </c>
      <c r="E32" s="25"/>
      <c r="F32" s="25">
        <f t="shared" si="1"/>
        <v>-30</v>
      </c>
    </row>
    <row r="33" spans="1:7" ht="18" customHeight="1" x14ac:dyDescent="0.25">
      <c r="A33" s="7">
        <v>26</v>
      </c>
      <c r="B33" s="19" t="s">
        <v>19</v>
      </c>
      <c r="C33" s="25">
        <v>2468.9</v>
      </c>
      <c r="D33" s="25">
        <v>0</v>
      </c>
      <c r="E33" s="25"/>
      <c r="F33" s="25">
        <f t="shared" si="1"/>
        <v>-2468.9</v>
      </c>
      <c r="G33" s="21"/>
    </row>
    <row r="34" spans="1:7" s="20" customFormat="1" ht="47.25" x14ac:dyDescent="0.2">
      <c r="A34" s="13">
        <v>27</v>
      </c>
      <c r="B34" s="16" t="s">
        <v>20</v>
      </c>
      <c r="C34" s="9">
        <f>C35+C36+C37</f>
        <v>5488.4000000000005</v>
      </c>
      <c r="D34" s="9">
        <f>D35+D36+D37+D38</f>
        <v>701.1</v>
      </c>
      <c r="E34" s="9">
        <f t="shared" si="0"/>
        <v>12.774214707382841</v>
      </c>
      <c r="F34" s="9">
        <f t="shared" si="1"/>
        <v>-4787.3</v>
      </c>
    </row>
    <row r="35" spans="1:7" ht="94.5" x14ac:dyDescent="0.25">
      <c r="A35" s="7">
        <v>28</v>
      </c>
      <c r="B35" s="15" t="s">
        <v>26</v>
      </c>
      <c r="C35" s="25">
        <v>36.799999999999997</v>
      </c>
      <c r="D35" s="25">
        <v>6.5</v>
      </c>
      <c r="E35" s="25">
        <f t="shared" si="0"/>
        <v>17.663043478260871</v>
      </c>
      <c r="F35" s="25">
        <f t="shared" si="1"/>
        <v>-30.299999999999997</v>
      </c>
    </row>
    <row r="36" spans="1:7" ht="78.75" x14ac:dyDescent="0.25">
      <c r="A36" s="7">
        <v>29</v>
      </c>
      <c r="B36" s="15" t="s">
        <v>21</v>
      </c>
      <c r="C36" s="25">
        <v>5414.8</v>
      </c>
      <c r="D36" s="25">
        <v>686.4</v>
      </c>
      <c r="E36" s="25">
        <f t="shared" si="0"/>
        <v>12.676368471596364</v>
      </c>
      <c r="F36" s="25">
        <f t="shared" si="1"/>
        <v>-4728.4000000000005</v>
      </c>
    </row>
    <row r="37" spans="1:7" ht="78.75" x14ac:dyDescent="0.25">
      <c r="A37" s="7">
        <v>30</v>
      </c>
      <c r="B37" s="15" t="s">
        <v>27</v>
      </c>
      <c r="C37" s="25">
        <v>36.799999999999997</v>
      </c>
      <c r="D37" s="25">
        <v>8</v>
      </c>
      <c r="E37" s="25">
        <f t="shared" si="0"/>
        <v>21.739130434782609</v>
      </c>
      <c r="F37" s="25">
        <f t="shared" si="1"/>
        <v>-28.799999999999997</v>
      </c>
    </row>
    <row r="38" spans="1:7" ht="31.5" x14ac:dyDescent="0.25">
      <c r="A38" s="7">
        <v>31</v>
      </c>
      <c r="B38" s="15" t="s">
        <v>11</v>
      </c>
      <c r="C38" s="25">
        <v>0</v>
      </c>
      <c r="D38" s="25">
        <v>0.2</v>
      </c>
      <c r="E38" s="25"/>
      <c r="F38" s="25">
        <f t="shared" si="1"/>
        <v>0.2</v>
      </c>
    </row>
    <row r="39" spans="1:7" ht="31.5" x14ac:dyDescent="0.25">
      <c r="A39" s="13">
        <v>32</v>
      </c>
      <c r="B39" s="16" t="s">
        <v>42</v>
      </c>
      <c r="C39" s="10">
        <f>C40+C41</f>
        <v>1165</v>
      </c>
      <c r="D39" s="10">
        <f>D40+D41</f>
        <v>-30</v>
      </c>
      <c r="E39" s="9">
        <f t="shared" si="0"/>
        <v>-2.5751072961373391</v>
      </c>
      <c r="F39" s="9">
        <f t="shared" si="1"/>
        <v>-1195</v>
      </c>
    </row>
    <row r="40" spans="1:7" ht="31.5" x14ac:dyDescent="0.25">
      <c r="A40" s="7">
        <v>33</v>
      </c>
      <c r="B40" s="15" t="s">
        <v>28</v>
      </c>
      <c r="C40" s="11">
        <v>175</v>
      </c>
      <c r="D40" s="11">
        <v>15</v>
      </c>
      <c r="E40" s="25">
        <f t="shared" si="0"/>
        <v>8.5714285714285712</v>
      </c>
      <c r="F40" s="25">
        <f t="shared" si="1"/>
        <v>-160</v>
      </c>
    </row>
    <row r="41" spans="1:7" ht="78.75" x14ac:dyDescent="0.25">
      <c r="A41" s="7">
        <v>34</v>
      </c>
      <c r="B41" s="15" t="s">
        <v>31</v>
      </c>
      <c r="C41" s="11">
        <v>990</v>
      </c>
      <c r="D41" s="11">
        <v>-45</v>
      </c>
      <c r="E41" s="25">
        <f t="shared" si="0"/>
        <v>-4.5454545454545459</v>
      </c>
      <c r="F41" s="25">
        <f t="shared" si="1"/>
        <v>-1035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9"/>
  <sheetViews>
    <sheetView topLeftCell="A34" workbookViewId="0">
      <selection activeCell="B39" sqref="B39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35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8" t="s">
        <v>0</v>
      </c>
      <c r="B5" s="39" t="s">
        <v>1</v>
      </c>
      <c r="C5" s="40" t="s">
        <v>37</v>
      </c>
      <c r="D5" s="40" t="s">
        <v>36</v>
      </c>
      <c r="E5" s="40"/>
      <c r="F5" s="40"/>
    </row>
    <row r="6" spans="1:13" ht="36" customHeight="1" x14ac:dyDescent="0.25">
      <c r="A6" s="38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38"/>
      <c r="B7" s="39"/>
      <c r="C7" s="40"/>
      <c r="D7" s="40"/>
      <c r="E7" s="23" t="s">
        <v>4</v>
      </c>
      <c r="F7" s="23" t="s">
        <v>5</v>
      </c>
    </row>
    <row r="8" spans="1:13" ht="21" customHeight="1" x14ac:dyDescent="0.25">
      <c r="A8" s="13">
        <v>1</v>
      </c>
      <c r="B8" s="8" t="s">
        <v>7</v>
      </c>
      <c r="C8" s="9">
        <f>C9+C10</f>
        <v>28.4</v>
      </c>
      <c r="D8" s="9">
        <f>D9+D10</f>
        <v>8.4</v>
      </c>
      <c r="E8" s="9">
        <f>D8/C8*100</f>
        <v>29.577464788732399</v>
      </c>
      <c r="F8" s="9">
        <f>D8-C8</f>
        <v>-20</v>
      </c>
    </row>
    <row r="9" spans="1:13" ht="47.25" x14ac:dyDescent="0.25">
      <c r="A9" s="7">
        <v>2</v>
      </c>
      <c r="B9" s="15" t="s">
        <v>23</v>
      </c>
      <c r="C9" s="23">
        <v>20</v>
      </c>
      <c r="D9" s="23">
        <v>0</v>
      </c>
      <c r="E9" s="24"/>
      <c r="F9" s="24">
        <f t="shared" ref="F9:F39" si="0">D9-C9</f>
        <v>-20</v>
      </c>
    </row>
    <row r="10" spans="1:13" ht="47.25" x14ac:dyDescent="0.25">
      <c r="A10" s="7">
        <v>3</v>
      </c>
      <c r="B10" s="15" t="s">
        <v>8</v>
      </c>
      <c r="C10" s="23">
        <v>8.4</v>
      </c>
      <c r="D10" s="23">
        <v>8.4</v>
      </c>
      <c r="E10" s="24">
        <f t="shared" ref="E10:E39" si="1">D10/C10*100</f>
        <v>100</v>
      </c>
      <c r="F10" s="24"/>
    </row>
    <row r="11" spans="1:13" ht="31.5" x14ac:dyDescent="0.25">
      <c r="A11" s="13">
        <v>4</v>
      </c>
      <c r="B11" s="16" t="s">
        <v>9</v>
      </c>
      <c r="C11" s="9">
        <f>C12+C13+C14+C15+C16+C17+C18+C19</f>
        <v>43760.799999999996</v>
      </c>
      <c r="D11" s="9">
        <f>D12+D13+D14+D15+D16+D17+D18+D19</f>
        <v>4568.2</v>
      </c>
      <c r="E11" s="9">
        <f t="shared" si="1"/>
        <v>10.439023052595017</v>
      </c>
      <c r="F11" s="9">
        <f t="shared" si="0"/>
        <v>-39192.6</v>
      </c>
    </row>
    <row r="12" spans="1:13" ht="78.75" x14ac:dyDescent="0.25">
      <c r="A12" s="7">
        <v>5</v>
      </c>
      <c r="B12" s="15" t="s">
        <v>10</v>
      </c>
      <c r="C12" s="23">
        <v>20892.3</v>
      </c>
      <c r="D12" s="23">
        <v>1890.3</v>
      </c>
      <c r="E12" s="24">
        <f t="shared" si="1"/>
        <v>9.0478310190835849</v>
      </c>
      <c r="F12" s="24">
        <f t="shared" si="0"/>
        <v>-19002</v>
      </c>
    </row>
    <row r="13" spans="1:13" ht="31.5" x14ac:dyDescent="0.25">
      <c r="A13" s="7">
        <v>6</v>
      </c>
      <c r="B13" s="15" t="s">
        <v>33</v>
      </c>
      <c r="C13" s="23">
        <v>7600.7</v>
      </c>
      <c r="D13" s="23">
        <v>437.6</v>
      </c>
      <c r="E13" s="24">
        <f t="shared" si="1"/>
        <v>5.7573644532740405</v>
      </c>
      <c r="F13" s="24">
        <f t="shared" si="0"/>
        <v>-7163.0999999999995</v>
      </c>
    </row>
    <row r="14" spans="1:13" ht="52.5" customHeight="1" x14ac:dyDescent="0.25">
      <c r="A14" s="7">
        <v>7</v>
      </c>
      <c r="B14" s="15" t="s">
        <v>29</v>
      </c>
      <c r="C14" s="23">
        <v>165.1</v>
      </c>
      <c r="D14" s="23">
        <v>0</v>
      </c>
      <c r="E14" s="24">
        <f t="shared" si="1"/>
        <v>0</v>
      </c>
      <c r="F14" s="24">
        <f t="shared" si="0"/>
        <v>-165.1</v>
      </c>
    </row>
    <row r="15" spans="1:13" ht="81" customHeight="1" x14ac:dyDescent="0.25">
      <c r="A15" s="7">
        <v>8</v>
      </c>
      <c r="B15" s="15" t="s">
        <v>34</v>
      </c>
      <c r="C15" s="23">
        <v>3061</v>
      </c>
      <c r="D15" s="23">
        <v>394.7</v>
      </c>
      <c r="E15" s="24">
        <f t="shared" si="1"/>
        <v>12.894478928454753</v>
      </c>
      <c r="F15" s="24">
        <f t="shared" si="0"/>
        <v>-2666.3</v>
      </c>
    </row>
    <row r="16" spans="1:13" ht="94.5" x14ac:dyDescent="0.25">
      <c r="A16" s="7">
        <v>9</v>
      </c>
      <c r="B16" s="15" t="s">
        <v>24</v>
      </c>
      <c r="C16" s="23">
        <v>10810</v>
      </c>
      <c r="D16" s="23">
        <v>963.4</v>
      </c>
      <c r="E16" s="24">
        <f t="shared" si="1"/>
        <v>8.9121184088806658</v>
      </c>
      <c r="F16" s="24">
        <f t="shared" si="0"/>
        <v>-9846.6</v>
      </c>
    </row>
    <row r="17" spans="1:7" ht="63" x14ac:dyDescent="0.25">
      <c r="A17" s="7">
        <v>10</v>
      </c>
      <c r="B17" s="15" t="s">
        <v>30</v>
      </c>
      <c r="C17" s="23">
        <v>1230</v>
      </c>
      <c r="D17" s="23">
        <v>878.7</v>
      </c>
      <c r="E17" s="24">
        <f t="shared" si="1"/>
        <v>71.439024390243915</v>
      </c>
      <c r="F17" s="24">
        <f t="shared" si="0"/>
        <v>-351.29999999999995</v>
      </c>
    </row>
    <row r="18" spans="1:7" ht="47.25" x14ac:dyDescent="0.25">
      <c r="A18" s="7">
        <v>11</v>
      </c>
      <c r="B18" s="15" t="s">
        <v>8</v>
      </c>
      <c r="C18" s="23">
        <v>1.7</v>
      </c>
      <c r="D18" s="23">
        <v>1.7</v>
      </c>
      <c r="E18" s="24">
        <f t="shared" si="1"/>
        <v>100</v>
      </c>
      <c r="F18" s="24"/>
    </row>
    <row r="19" spans="1:7" ht="31.5" x14ac:dyDescent="0.25">
      <c r="A19" s="7">
        <v>12</v>
      </c>
      <c r="B19" s="17" t="s">
        <v>11</v>
      </c>
      <c r="C19" s="23">
        <v>0</v>
      </c>
      <c r="D19" s="23">
        <v>1.8</v>
      </c>
      <c r="E19" s="24"/>
      <c r="F19" s="24">
        <f t="shared" si="0"/>
        <v>1.8</v>
      </c>
    </row>
    <row r="20" spans="1:7" ht="31.5" x14ac:dyDescent="0.25">
      <c r="A20" s="13">
        <v>13</v>
      </c>
      <c r="B20" s="16" t="s">
        <v>12</v>
      </c>
      <c r="C20" s="14">
        <f>C21+C22+C23</f>
        <v>1489537.3</v>
      </c>
      <c r="D20" s="14">
        <f>D21+D22+D23</f>
        <v>111573.50000000001</v>
      </c>
      <c r="E20" s="9">
        <f t="shared" si="1"/>
        <v>7.4904804330848256</v>
      </c>
      <c r="F20" s="9">
        <f t="shared" si="0"/>
        <v>-1377963.8</v>
      </c>
    </row>
    <row r="21" spans="1:7" ht="31.5" x14ac:dyDescent="0.25">
      <c r="A21" s="7">
        <v>14</v>
      </c>
      <c r="B21" s="15" t="s">
        <v>11</v>
      </c>
      <c r="C21" s="12">
        <v>0</v>
      </c>
      <c r="D21" s="23">
        <v>10.7</v>
      </c>
      <c r="E21" s="24"/>
      <c r="F21" s="24">
        <f t="shared" si="0"/>
        <v>10.7</v>
      </c>
    </row>
    <row r="22" spans="1:7" ht="31.5" x14ac:dyDescent="0.25">
      <c r="A22" s="7">
        <v>15</v>
      </c>
      <c r="B22" s="17" t="s">
        <v>13</v>
      </c>
      <c r="C22" s="23">
        <v>1489537.3</v>
      </c>
      <c r="D22" s="23">
        <v>146214</v>
      </c>
      <c r="E22" s="24">
        <f t="shared" si="1"/>
        <v>9.8160683858000741</v>
      </c>
      <c r="F22" s="24">
        <f t="shared" si="0"/>
        <v>-1343323.3</v>
      </c>
    </row>
    <row r="23" spans="1:7" ht="47.25" x14ac:dyDescent="0.25">
      <c r="A23" s="7">
        <v>16</v>
      </c>
      <c r="B23" s="18" t="s">
        <v>14</v>
      </c>
      <c r="C23" s="23">
        <v>0</v>
      </c>
      <c r="D23" s="23">
        <v>-34651.199999999997</v>
      </c>
      <c r="E23" s="24"/>
      <c r="F23" s="24">
        <f t="shared" si="0"/>
        <v>-34651.199999999997</v>
      </c>
    </row>
    <row r="24" spans="1:7" ht="47.25" x14ac:dyDescent="0.25">
      <c r="A24" s="13">
        <v>17</v>
      </c>
      <c r="B24" s="16" t="s">
        <v>32</v>
      </c>
      <c r="C24" s="9">
        <f>C25</f>
        <v>1064.9000000000001</v>
      </c>
      <c r="D24" s="9">
        <f>D25</f>
        <v>0</v>
      </c>
      <c r="E24" s="9"/>
      <c r="F24" s="9">
        <f t="shared" si="0"/>
        <v>-1064.9000000000001</v>
      </c>
    </row>
    <row r="25" spans="1:7" ht="25.5" customHeight="1" x14ac:dyDescent="0.25">
      <c r="A25" s="7">
        <v>18</v>
      </c>
      <c r="B25" s="17" t="s">
        <v>25</v>
      </c>
      <c r="C25" s="23">
        <v>1064.9000000000001</v>
      </c>
      <c r="D25" s="23">
        <v>0</v>
      </c>
      <c r="E25" s="9"/>
      <c r="F25" s="24">
        <f t="shared" si="0"/>
        <v>-1064.9000000000001</v>
      </c>
    </row>
    <row r="26" spans="1:7" ht="31.5" x14ac:dyDescent="0.25">
      <c r="A26" s="13">
        <v>19</v>
      </c>
      <c r="B26" s="16" t="s">
        <v>16</v>
      </c>
      <c r="C26" s="9">
        <f>C28+C29+C30+C31+C32+C27</f>
        <v>3854.3</v>
      </c>
      <c r="D26" s="9">
        <f>D28+D29+D30+D31+D32+D27</f>
        <v>83.1</v>
      </c>
      <c r="E26" s="9">
        <f t="shared" si="1"/>
        <v>2.1560335210025166</v>
      </c>
      <c r="F26" s="9">
        <f t="shared" si="0"/>
        <v>-3771.2000000000003</v>
      </c>
    </row>
    <row r="27" spans="1:7" ht="31.5" x14ac:dyDescent="0.25">
      <c r="A27" s="7">
        <v>20</v>
      </c>
      <c r="B27" s="15" t="s">
        <v>38</v>
      </c>
      <c r="C27" s="24">
        <v>1184.8</v>
      </c>
      <c r="D27" s="24">
        <v>81.3</v>
      </c>
      <c r="E27" s="24">
        <f t="shared" si="1"/>
        <v>6.8619176232275496</v>
      </c>
      <c r="F27" s="24">
        <f t="shared" si="0"/>
        <v>-1103.5</v>
      </c>
    </row>
    <row r="28" spans="1:7" ht="31.5" x14ac:dyDescent="0.25">
      <c r="A28" s="7">
        <v>21</v>
      </c>
      <c r="B28" s="17" t="s">
        <v>15</v>
      </c>
      <c r="C28" s="23">
        <v>130.5</v>
      </c>
      <c r="D28" s="23">
        <v>0</v>
      </c>
      <c r="E28" s="24"/>
      <c r="F28" s="24">
        <f t="shared" si="0"/>
        <v>-130.5</v>
      </c>
    </row>
    <row r="29" spans="1:7" ht="31.5" x14ac:dyDescent="0.25">
      <c r="A29" s="7">
        <v>22</v>
      </c>
      <c r="B29" s="15" t="s">
        <v>17</v>
      </c>
      <c r="C29" s="23">
        <v>40.1</v>
      </c>
      <c r="D29" s="23">
        <v>1.7</v>
      </c>
      <c r="E29" s="24">
        <f t="shared" si="1"/>
        <v>4.2394014962593509</v>
      </c>
      <c r="F29" s="24">
        <f t="shared" si="0"/>
        <v>-38.4</v>
      </c>
    </row>
    <row r="30" spans="1:7" ht="31.5" x14ac:dyDescent="0.25">
      <c r="A30" s="7">
        <v>23</v>
      </c>
      <c r="B30" s="15" t="s">
        <v>18</v>
      </c>
      <c r="C30" s="23">
        <v>0</v>
      </c>
      <c r="D30" s="23">
        <v>0.1</v>
      </c>
      <c r="E30" s="24"/>
      <c r="F30" s="24">
        <f t="shared" si="0"/>
        <v>0.1</v>
      </c>
    </row>
    <row r="31" spans="1:7" ht="47.25" x14ac:dyDescent="0.25">
      <c r="A31" s="7">
        <v>24</v>
      </c>
      <c r="B31" s="15" t="s">
        <v>22</v>
      </c>
      <c r="C31" s="23">
        <v>30</v>
      </c>
      <c r="D31" s="23">
        <v>0</v>
      </c>
      <c r="E31" s="24"/>
      <c r="F31" s="24">
        <f t="shared" si="0"/>
        <v>-30</v>
      </c>
    </row>
    <row r="32" spans="1:7" ht="18" customHeight="1" x14ac:dyDescent="0.25">
      <c r="A32" s="7">
        <v>25</v>
      </c>
      <c r="B32" s="19" t="s">
        <v>19</v>
      </c>
      <c r="C32" s="23">
        <v>2468.9</v>
      </c>
      <c r="D32" s="23">
        <v>0</v>
      </c>
      <c r="E32" s="24"/>
      <c r="F32" s="24">
        <f t="shared" si="0"/>
        <v>-2468.9</v>
      </c>
      <c r="G32" s="21"/>
    </row>
    <row r="33" spans="1:6" s="20" customFormat="1" ht="47.25" x14ac:dyDescent="0.2">
      <c r="A33" s="13">
        <v>26</v>
      </c>
      <c r="B33" s="16" t="s">
        <v>20</v>
      </c>
      <c r="C33" s="9">
        <f>C34+C35+C36</f>
        <v>5488.4000000000005</v>
      </c>
      <c r="D33" s="9">
        <f>D34+D35+D36</f>
        <v>369</v>
      </c>
      <c r="E33" s="9">
        <f t="shared" si="1"/>
        <v>6.7232708986225491</v>
      </c>
      <c r="F33" s="9">
        <f t="shared" si="0"/>
        <v>-5119.4000000000005</v>
      </c>
    </row>
    <row r="34" spans="1:6" ht="94.5" x14ac:dyDescent="0.25">
      <c r="A34" s="7">
        <v>27</v>
      </c>
      <c r="B34" s="15" t="s">
        <v>26</v>
      </c>
      <c r="C34" s="23">
        <v>36.799999999999997</v>
      </c>
      <c r="D34" s="23">
        <v>0</v>
      </c>
      <c r="E34" s="24"/>
      <c r="F34" s="24">
        <f t="shared" si="0"/>
        <v>-36.799999999999997</v>
      </c>
    </row>
    <row r="35" spans="1:6" ht="78.75" x14ac:dyDescent="0.25">
      <c r="A35" s="7">
        <v>28</v>
      </c>
      <c r="B35" s="15" t="s">
        <v>21</v>
      </c>
      <c r="C35" s="23">
        <v>5414.8</v>
      </c>
      <c r="D35" s="23">
        <v>369</v>
      </c>
      <c r="E35" s="24">
        <f t="shared" si="1"/>
        <v>6.8146561276501441</v>
      </c>
      <c r="F35" s="24">
        <f t="shared" si="0"/>
        <v>-5045.8</v>
      </c>
    </row>
    <row r="36" spans="1:6" ht="78.75" x14ac:dyDescent="0.25">
      <c r="A36" s="7">
        <v>29</v>
      </c>
      <c r="B36" s="15" t="s">
        <v>27</v>
      </c>
      <c r="C36" s="23">
        <v>36.799999999999997</v>
      </c>
      <c r="D36" s="23">
        <v>0</v>
      </c>
      <c r="E36" s="24"/>
      <c r="F36" s="24">
        <f t="shared" si="0"/>
        <v>-36.799999999999997</v>
      </c>
    </row>
    <row r="37" spans="1:6" ht="31.5" x14ac:dyDescent="0.25">
      <c r="A37" s="13">
        <v>30</v>
      </c>
      <c r="B37" s="16" t="s">
        <v>42</v>
      </c>
      <c r="C37" s="10">
        <f>C38+C39</f>
        <v>1165</v>
      </c>
      <c r="D37" s="10">
        <f>D38+D39</f>
        <v>92.5</v>
      </c>
      <c r="E37" s="9">
        <f t="shared" si="1"/>
        <v>7.939914163090128</v>
      </c>
      <c r="F37" s="9">
        <f t="shared" si="0"/>
        <v>-1072.5</v>
      </c>
    </row>
    <row r="38" spans="1:6" ht="31.5" x14ac:dyDescent="0.25">
      <c r="A38" s="7">
        <v>31</v>
      </c>
      <c r="B38" s="15" t="s">
        <v>28</v>
      </c>
      <c r="C38" s="11">
        <v>175</v>
      </c>
      <c r="D38" s="11">
        <v>15</v>
      </c>
      <c r="E38" s="24">
        <f t="shared" si="1"/>
        <v>8.5714285714285712</v>
      </c>
      <c r="F38" s="24">
        <f t="shared" si="0"/>
        <v>-160</v>
      </c>
    </row>
    <row r="39" spans="1:6" ht="78.75" x14ac:dyDescent="0.25">
      <c r="A39" s="7">
        <v>32</v>
      </c>
      <c r="B39" s="15" t="s">
        <v>31</v>
      </c>
      <c r="C39" s="11">
        <v>990</v>
      </c>
      <c r="D39" s="11">
        <v>77.5</v>
      </c>
      <c r="E39" s="24">
        <f t="shared" si="1"/>
        <v>7.8282828282828287</v>
      </c>
      <c r="F39" s="24">
        <f t="shared" si="0"/>
        <v>-912.5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на 01.08.2017  </vt:lpstr>
      <vt:lpstr>на 01.07.2017  </vt:lpstr>
      <vt:lpstr>на 01.06.2017 </vt:lpstr>
      <vt:lpstr>на 01.05.2017 </vt:lpstr>
      <vt:lpstr>на 01.04.2017 </vt:lpstr>
      <vt:lpstr>на 01.03.2017 </vt:lpstr>
      <vt:lpstr>на 01.02.2017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2017-08-03T03:26:20Z</cp:lastPrinted>
  <dcterms:created xsi:type="dcterms:W3CDTF">2013-06-21T00:40:31Z</dcterms:created>
  <dcterms:modified xsi:type="dcterms:W3CDTF">2017-08-03T03:38:07Z</dcterms:modified>
</cp:coreProperties>
</file>