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 activeTab="2"/>
  </bookViews>
  <sheets>
    <sheet name="исполнение " sheetId="8" r:id="rId1"/>
    <sheet name="М П" sheetId="11" r:id="rId2"/>
    <sheet name="Резервный фонд" sheetId="12" r:id="rId3"/>
  </sheets>
  <definedNames>
    <definedName name="_xlnm.Print_Area" localSheetId="0">'исполнение '!$A$2:$E$93</definedName>
    <definedName name="_xlnm.Print_Area" localSheetId="1">'М П'!$A$1:$E$19</definedName>
  </definedNames>
  <calcPr calcId="145621"/>
</workbook>
</file>

<file path=xl/calcChain.xml><?xml version="1.0" encoding="utf-8"?>
<calcChain xmlns="http://schemas.openxmlformats.org/spreadsheetml/2006/main">
  <c r="E67" i="8" l="1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1" i="8"/>
  <c r="E30" i="8"/>
  <c r="E29" i="8"/>
  <c r="E28" i="8"/>
  <c r="E27" i="8"/>
  <c r="E26" i="8"/>
  <c r="E25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8" i="11" l="1"/>
  <c r="E9" i="11"/>
  <c r="E10" i="11"/>
  <c r="E11" i="11"/>
  <c r="E12" i="11"/>
  <c r="E13" i="11"/>
  <c r="E14" i="11"/>
  <c r="E15" i="11"/>
  <c r="E16" i="11"/>
  <c r="C54" i="8" l="1"/>
  <c r="D74" i="8" l="1"/>
  <c r="D70" i="8" s="1"/>
  <c r="C74" i="8"/>
  <c r="C70" i="8" s="1"/>
  <c r="D17" i="11" l="1"/>
  <c r="C17" i="11"/>
  <c r="C65" i="8" l="1"/>
  <c r="D65" i="8"/>
  <c r="E7" i="11" l="1"/>
  <c r="E17" i="11" l="1"/>
  <c r="D62" i="8" l="1"/>
  <c r="C62" i="8"/>
  <c r="D56" i="8"/>
  <c r="C56" i="8"/>
  <c r="D51" i="8"/>
  <c r="C51" i="8"/>
  <c r="D45" i="8"/>
  <c r="C45" i="8"/>
  <c r="D40" i="8"/>
  <c r="C40" i="8"/>
  <c r="D36" i="8"/>
  <c r="C36" i="8"/>
  <c r="D25" i="8"/>
  <c r="C25" i="8"/>
  <c r="D9" i="8"/>
  <c r="C9" i="8"/>
  <c r="H17" i="11" l="1"/>
  <c r="H15" i="11"/>
  <c r="H14" i="11"/>
  <c r="H13" i="11"/>
  <c r="H12" i="11"/>
  <c r="H11" i="11"/>
  <c r="H10" i="11"/>
  <c r="H9" i="11"/>
  <c r="H8" i="11"/>
  <c r="H7" i="11"/>
  <c r="D23" i="8" l="1"/>
  <c r="D79" i="8" l="1"/>
  <c r="D69" i="8" s="1"/>
  <c r="C79" i="8" l="1"/>
  <c r="C69" i="8" s="1"/>
  <c r="D54" i="8"/>
  <c r="D34" i="8"/>
  <c r="C34" i="8"/>
  <c r="C67" i="8" s="1"/>
  <c r="C23" i="8"/>
  <c r="D67" i="8" l="1"/>
  <c r="E9" i="8"/>
</calcChain>
</file>

<file path=xl/sharedStrings.xml><?xml version="1.0" encoding="utf-8"?>
<sst xmlns="http://schemas.openxmlformats.org/spreadsheetml/2006/main" count="142" uniqueCount="126">
  <si>
    <t>Сведения о ходе исполнения бюджета г. Канска</t>
  </si>
  <si>
    <t>(тыс. рублей)</t>
  </si>
  <si>
    <t>Наименование показателей</t>
  </si>
  <si>
    <t>Исполнено</t>
  </si>
  <si>
    <t>% исполнения</t>
  </si>
  <si>
    <t>ДОХОДЫ</t>
  </si>
  <si>
    <t xml:space="preserve">Налоговые и неналоговые доходы </t>
  </si>
  <si>
    <t>Налоги на прибыль, доходы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</si>
  <si>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</si>
  <si>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</si>
  <si>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</si>
  <si>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</si>
  <si>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</si>
  <si>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</si>
  <si>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-</t>
  </si>
  <si>
    <t>Штрафы, санкции, возмещение ущерба</t>
  </si>
  <si>
    <t>Прочие неналоговые доходы</t>
  </si>
  <si>
    <t>Безвозмездные поступления</t>
  </si>
  <si>
    <t>ИТОГО ДОХОДОВ</t>
  </si>
  <si>
    <t>РАСХОДЫ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</si>
  <si>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</si>
  <si>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</si>
  <si>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</si>
  <si>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</si>
  <si>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</si>
  <si>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</si>
  <si>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</si>
  <si>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</si>
  <si>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Национальная экономика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</si>
  <si>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</si>
  <si>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</si>
  <si>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</si>
  <si>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</si>
  <si>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</si>
  <si>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</si>
  <si>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</si>
  <si>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</si>
  <si>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</si>
  <si>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</si>
  <si>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</si>
  <si>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</si>
  <si>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</si>
  <si>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культуры,кинематографии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</si>
  <si>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</si>
  <si>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</si>
  <si>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</si>
  <si>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</si>
  <si>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</si>
  <si>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</si>
  <si>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</si>
  <si>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</si>
  <si>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</si>
  <si>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</si>
  <si>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Другие вопросы в области физической культуры и спорта</t>
  </si>
  <si>
    <t>ВСЕГО РАСХОДОВ</t>
  </si>
  <si>
    <t>Кредиты кредитных организаций в валюте Российской Федерации</t>
  </si>
  <si>
    <t>Получение кредитов от кредитных организаций бюджетами городских округов в валюте Российской Федерации</t>
  </si>
  <si>
    <t>Бюджетные кредиты от других бюджетов бюджетной системы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</si>
  <si>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</si>
  <si>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Изменение остатков средств на счетах по учету средств бюджета</t>
  </si>
  <si>
    <t>Увеличение остатков средств бюджета</t>
  </si>
  <si>
    <t>Увеличение прочих остатков денежных средств бюджета городского округа</t>
  </si>
  <si>
    <t>Уменьшение остатков средств бюджета</t>
  </si>
  <si>
    <t>Уменьшение прочих остатков денежных средств бюджета городского округа</t>
  </si>
  <si>
    <t xml:space="preserve">Налоги на товары (работы, услуги), реализуемые на территории Российской Федерации </t>
  </si>
  <si>
    <t>Доходы от оказания платных услуг (работ) и компенсации затрат государства</t>
  </si>
  <si>
    <t>Дорожное хозяйство (дорожные фонды)</t>
  </si>
  <si>
    <t>Получение бюджетных  кредитов от других бюджетов бюджетной системы Российской Федерации в валюте Российской Федерации</t>
  </si>
  <si>
    <t>ИСТОЧНИКИ ВНУТРЕННЕГО ФИНАНСИРОВАНИЯ ДЕФИЦИТОВ  БЮДЖЕТОВ</t>
  </si>
  <si>
    <t>Источники финансирования дефицитов    бюджетов-всего</t>
  </si>
  <si>
    <t>№ п\п</t>
  </si>
  <si>
    <t>Наименование программы</t>
  </si>
  <si>
    <t>%  исполнения к годовым назначениям</t>
  </si>
  <si>
    <t>Всего</t>
  </si>
  <si>
    <t>Муниципальная программа города Канска "Развитие образования"</t>
  </si>
  <si>
    <t>Муниципальная программа города Канска "Социальная поддержка населения"</t>
  </si>
  <si>
    <t>Муниципальная программа города Канска "Городское хозяйство"</t>
  </si>
  <si>
    <t>Муниципальная программа города Канска "Защита населения от чрезвычайных ситуаций природного и техногенного характера"</t>
  </si>
  <si>
    <t>Муниципальная программа города Канска "Развитие культуры"</t>
  </si>
  <si>
    <t>Муниципальная программа города Канска "Развитие инвестиционной деятельности, малого и среднего предпринимательства"</t>
  </si>
  <si>
    <t>Муниципальная программа города Канска "Обеспечение доступным и комфортным жильем жителей города"</t>
  </si>
  <si>
    <t>Муниципальная программа города Канска "Управление муниципальными финансами"</t>
  </si>
  <si>
    <t>.</t>
  </si>
  <si>
    <t>Задолженность и перерасчеты по отмененным налогам, сборам и иным обязательным платежам</t>
  </si>
  <si>
    <t>Получение кредитов от кредитных организаций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</si>
  <si>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</si>
  <si>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ИСТОЧНИКИ ФИНАНСИРОВАНИЯ ДЕФИЦИТА ГОРОДСКОГО БЮДЖЕТА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</si>
  <si>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</si>
  <si>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рублей</t>
  </si>
  <si>
    <t>№ п/п</t>
  </si>
  <si>
    <t>Наименование показателя</t>
  </si>
  <si>
    <t>Значение</t>
  </si>
  <si>
    <t>Среднесписочная численность муниципальных служащих органов местного самоуправления города Канска за отчетный квартал, человек</t>
  </si>
  <si>
    <t>Фактические затраты на денежное содержание муниципальных служащих органов местного самоуправления города Канска за отчетный квартал, тыс. руб.</t>
  </si>
  <si>
    <t xml:space="preserve">Кассовое исполнение </t>
  </si>
  <si>
    <t>Среднесписочная численность работников муниципальных учреждений, оплата труда которых осуществляется за счет средств бюджета, за отчетный квартал, человек</t>
  </si>
  <si>
    <t>Фактические затраты на оплату труда работников муниципальных учреждений за отчетный квартал, тыс. руб.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</si>
  <si>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</si>
  <si>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</si>
  <si>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Муниципальная программа города Канска "Развитие физической культуры, спорта и молодежной политики"</t>
  </si>
  <si>
    <t>Муниципальная программа города Канска "Формирование современной городской среды"</t>
  </si>
  <si>
    <t>Дополнительное образование детей</t>
  </si>
  <si>
    <t xml:space="preserve">Молодежная политика </t>
  </si>
  <si>
    <t>Судебная система</t>
  </si>
  <si>
    <t>Резервные фонды</t>
  </si>
  <si>
    <t xml:space="preserve"> </t>
  </si>
  <si>
    <t>Обеспечение проведения выборов и референдумов</t>
  </si>
  <si>
    <t>Информация о реализации муниципальных  программ
города Канска по состоянию на 01 января 2019 года</t>
  </si>
  <si>
    <t>Годовой план с учетом изменений на 01.01.2019 г.</t>
  </si>
  <si>
    <t>Сведения о численности муниципальных служащих органов местного самоуправления города Канска, работников муниципальных учреждений по состоянию на 01 января 2019 года</t>
  </si>
  <si>
    <t>за 2018 год  по состоянию на 01 января 2019 года</t>
  </si>
  <si>
    <t>Годовой план с учетом изменений на 
01 января 2019 г.</t>
  </si>
  <si>
    <t>Номер, дата</t>
  </si>
  <si>
    <t>Направление</t>
  </si>
  <si>
    <t>Учтено в бюджете, рублей</t>
  </si>
  <si>
    <t>Начальник МКУ "ФУ г. Канска"</t>
  </si>
  <si>
    <t>Н.А. Тихомирова</t>
  </si>
  <si>
    <t xml:space="preserve">Отчет об использовании резервного фонда
администрации города Канска по состоянию на 01 января 2019 года
</t>
  </si>
  <si>
    <t>Решение  Канского городского Совета депутатов от 18.12.2017
№ 24-118</t>
  </si>
  <si>
    <t>Решение  Канского городского Совета депутатов от 21.03.2018
№ 26-137</t>
  </si>
  <si>
    <t>Увеличен резервный фонд администрации города Канска на сумму 300 000,00  рублей</t>
  </si>
  <si>
    <t>Решение  Канского городского Совета депутатов от 27.11.2018
№ 34-189</t>
  </si>
  <si>
    <t>Уменьшен резервный фонд администрации города Канска на сумму 500 000,00 рублей</t>
  </si>
  <si>
    <t>Заместитель главы города по экономике и финансам</t>
  </si>
  <si>
    <t>Н.В. Кадач</t>
  </si>
  <si>
    <t>Заместитель главы города по экономике и финансам                                                                         Н.В. Кадач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</si>
</sst>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р_."/>
    <numFmt numFmtId="165" formatCode="#,##0.0_р_."/>
    <numFmt numFmtId="166" formatCode="#,##0.0"/>
  </numFmts>
  <fonts count="18" x14ac:knownFonts="1">
    <font>
      <sz val="10"/>
      <name val="Arial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166" fontId="2" fillId="0" borderId="0" xfId="0" applyNumberFormat="1" applyFont="1"/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right"/>
    </xf>
    <xf numFmtId="166" fontId="0" fillId="0" borderId="0" xfId="0" applyNumberForma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" fontId="0" fillId="0" borderId="0" xfId="0" applyNumberFormat="1"/>
    <xf numFmtId="3" fontId="0" fillId="0" borderId="0" xfId="0" applyNumberFormat="1" applyFill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4" fillId="0" borderId="0" xfId="0" applyFont="1"/>
    <xf numFmtId="0" fontId="7" fillId="0" borderId="0" xfId="0" applyFont="1"/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8" fillId="0" borderId="0" xfId="0" applyFont="1" applyFill="1"/>
    <xf numFmtId="0" fontId="2" fillId="0" borderId="0" xfId="0" applyFont="1" applyFill="1" applyAlignment="1">
      <alignment horizontal="left" vertical="center" wrapText="1"/>
    </xf>
    <xf numFmtId="2" fontId="2" fillId="0" borderId="0" xfId="0" applyNumberFormat="1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right" vertical="center" wrapText="1"/>
    </xf>
    <xf numFmtId="2" fontId="8" fillId="0" borderId="0" xfId="0" applyNumberFormat="1" applyFont="1" applyFill="1"/>
    <xf numFmtId="1" fontId="2" fillId="0" borderId="0" xfId="0" applyNumberFormat="1" applyFont="1" applyFill="1" applyAlignment="1">
      <alignment horizontal="righ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 wrapText="1" shrinkToFit="1"/>
    </xf>
    <xf numFmtId="165" fontId="5" fillId="0" borderId="1" xfId="0" applyNumberFormat="1" applyFont="1" applyFill="1" applyBorder="1" applyAlignment="1">
      <alignment horizontal="right" vertical="center" wrapText="1" shrinkToFit="1"/>
    </xf>
    <xf numFmtId="0" fontId="4" fillId="0" borderId="0" xfId="0" applyFont="1" applyAlignment="1">
      <alignment shrinkToFit="1"/>
    </xf>
    <xf numFmtId="164" fontId="2" fillId="0" borderId="1" xfId="0" applyNumberFormat="1" applyFont="1" applyFill="1" applyBorder="1" applyAlignment="1">
      <alignment horizontal="right" vertical="center" wrapText="1" shrinkToFit="1"/>
    </xf>
    <xf numFmtId="165" fontId="2" fillId="0" borderId="1" xfId="0" applyNumberFormat="1" applyFont="1" applyFill="1" applyBorder="1" applyAlignment="1">
      <alignment horizontal="right" vertical="center" wrapText="1" shrinkToFit="1"/>
    </xf>
    <xf numFmtId="164" fontId="2" fillId="0" borderId="2" xfId="0" applyNumberFormat="1" applyFont="1" applyFill="1" applyBorder="1" applyAlignment="1">
      <alignment horizontal="right" vertical="center" wrapText="1" shrinkToFit="1"/>
    </xf>
    <xf numFmtId="164" fontId="4" fillId="0" borderId="0" xfId="0" applyNumberFormat="1" applyFont="1" applyAlignment="1">
      <alignment shrinkToFit="1"/>
    </xf>
    <xf numFmtId="164" fontId="5" fillId="2" borderId="1" xfId="0" applyNumberFormat="1" applyFont="1" applyFill="1" applyBorder="1" applyAlignment="1">
      <alignment horizontal="right" vertical="center" wrapText="1" shrinkToFit="1"/>
    </xf>
    <xf numFmtId="164" fontId="2" fillId="2" borderId="1" xfId="0" applyNumberFormat="1" applyFont="1" applyFill="1" applyBorder="1" applyAlignment="1">
      <alignment horizontal="right" vertical="center" wrapText="1" shrinkToFit="1"/>
    </xf>
    <xf numFmtId="0" fontId="8" fillId="0" borderId="0" xfId="0" applyFont="1" applyFill="1" applyAlignment="1">
      <alignment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left" shrinkToFit="1"/>
    </xf>
    <xf numFmtId="2" fontId="2" fillId="0" borderId="0" xfId="0" applyNumberFormat="1" applyFont="1" applyFill="1" applyBorder="1" applyAlignment="1">
      <alignment horizontal="left" shrinkToFit="1"/>
    </xf>
    <xf numFmtId="0" fontId="12" fillId="0" borderId="0" xfId="0" applyFont="1"/>
    <xf numFmtId="166" fontId="12" fillId="0" borderId="0" xfId="0" applyNumberFormat="1" applyFont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 shrinkToFit="1"/>
    </xf>
    <xf numFmtId="0" fontId="5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right" wrapText="1"/>
    </xf>
    <xf numFmtId="166" fontId="1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top" wrapText="1"/>
    </xf>
    <xf numFmtId="0" fontId="8" fillId="3" borderId="0" xfId="0" applyFont="1" applyFill="1" applyAlignment="1">
      <alignment shrinkToFit="1"/>
    </xf>
    <xf numFmtId="0" fontId="5" fillId="3" borderId="0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shrinkToFi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Fill="1" applyBorder="1" applyAlignment="1">
      <alignment horizontal="right" wrapText="1"/>
    </xf>
    <xf numFmtId="4" fontId="0" fillId="0" borderId="0" xfId="0" applyNumberFormat="1"/>
    <xf numFmtId="0" fontId="16" fillId="0" borderId="1" xfId="0" applyFont="1" applyBorder="1" applyAlignment="1"/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wrapText="1" shrinkToFit="1"/>
    </xf>
    <xf numFmtId="0" fontId="5" fillId="3" borderId="0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left" vertical="center" wrapText="1" shrinkToFit="1"/>
    </xf>
    <xf numFmtId="0" fontId="2" fillId="3" borderId="3" xfId="0" applyFont="1" applyFill="1" applyBorder="1" applyAlignment="1">
      <alignment horizontal="left" vertical="center" wrapText="1" shrinkToFit="1"/>
    </xf>
    <xf numFmtId="0" fontId="0" fillId="3" borderId="6" xfId="0" applyFill="1" applyBorder="1" applyAlignment="1">
      <alignment horizontal="left" vertical="center" wrapText="1" shrinkToFit="1"/>
    </xf>
    <xf numFmtId="0" fontId="0" fillId="3" borderId="4" xfId="0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2" fillId="0" borderId="3" xfId="0" applyFont="1" applyFill="1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12" fillId="0" borderId="4" xfId="0" applyFont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horizontal="left" vertical="center" wrapText="1" shrinkToFit="1"/>
    </xf>
    <xf numFmtId="0" fontId="2" fillId="0" borderId="4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wrapText="1" shrinkToFit="1"/>
    </xf>
    <xf numFmtId="0" fontId="15" fillId="0" borderId="4" xfId="0" applyFont="1" applyBorder="1" applyAlignment="1">
      <alignment horizontal="left" vertical="center" wrapText="1" shrinkToFit="1"/>
    </xf>
    <xf numFmtId="49" fontId="5" fillId="0" borderId="1" xfId="0" applyNumberFormat="1" applyFont="1" applyFill="1" applyBorder="1" applyAlignment="1">
      <alignment horizontal="left" vertical="center" wrapText="1" shrinkToFit="1"/>
    </xf>
    <xf numFmtId="49" fontId="2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top" wrapText="1" shrinkToFit="1"/>
    </xf>
    <xf numFmtId="0" fontId="0" fillId="0" borderId="4" xfId="0" applyBorder="1" applyAlignment="1">
      <alignment horizontal="left" vertical="top" wrapText="1" shrinkToFi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top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49" fontId="3" fillId="0" borderId="0" xfId="0" applyNumberFormat="1" applyFont="1" applyAlignment="1">
      <alignment horizontal="center" wrapText="1"/>
    </xf>
    <xf numFmtId="0" fontId="0" fillId="0" borderId="5" xfId="0" applyBorder="1" applyAlignment="1"/>
    <xf numFmtId="0" fontId="13" fillId="0" borderId="0" xfId="0" applyFont="1" applyFill="1" applyBorder="1" applyAlignment="1">
      <alignment horizontal="left" wrapText="1"/>
    </xf>
    <xf numFmtId="2" fontId="13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11</xdr:row>
      <xdr:rowOff>0</xdr:rowOff>
    </xdr:from>
    <xdr:to>
      <xdr:col>1</xdr:col>
      <xdr:colOff>2387600</xdr:colOff>
      <xdr:row>11</xdr:row>
      <xdr:rowOff>161925</xdr:rowOff>
    </xdr:to>
    <xdr:grpSp>
      <xdr:nvGrpSpPr>
        <xdr:cNvPr id="2" name="Группа 1"/>
        <xdr:cNvGrpSpPr/>
      </xdr:nvGrpSpPr>
      <xdr:grpSpPr>
        <a:xfrm>
          <a:off x="336550" y="4905375"/>
          <a:ext cx="2374900" cy="161925"/>
          <a:chOff x="12700" y="169570400"/>
          <a:chExt cx="5270500" cy="314325"/>
        </a:xfrm>
      </xdr:grpSpPr>
      <xdr:sp macro="" textlink="">
        <xdr:nvSpPr>
          <xdr:cNvPr id="3" name="13351"/>
          <xdr:cNvSpPr/>
        </xdr:nvSpPr>
        <xdr:spPr>
          <a:xfrm>
            <a:off x="12700" y="169570400"/>
            <a:ext cx="18796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4" name="13352"/>
          <xdr:cNvSpPr/>
        </xdr:nvSpPr>
        <xdr:spPr>
          <a:xfrm>
            <a:off x="2197100" y="169570400"/>
            <a:ext cx="8890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5" name="13353"/>
          <xdr:cNvSpPr/>
        </xdr:nvSpPr>
        <xdr:spPr>
          <a:xfrm>
            <a:off x="2197100" y="169732325"/>
            <a:ext cx="8890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6" name="13355"/>
          <xdr:cNvSpPr/>
        </xdr:nvSpPr>
        <xdr:spPr>
          <a:xfrm>
            <a:off x="3403600" y="169570400"/>
            <a:ext cx="1877516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7" name="13356"/>
          <xdr:cNvSpPr/>
        </xdr:nvSpPr>
        <xdr:spPr>
          <a:xfrm>
            <a:off x="3403600" y="1697323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</xdr:grpSp>
    <xdr:clientData/>
  </xdr:twoCellAnchor>
  <xdr:oneCellAnchor>
    <xdr:from>
      <xdr:col>2</xdr:col>
      <xdr:colOff>12700</xdr:colOff>
      <xdr:row>11</xdr:row>
      <xdr:rowOff>0</xdr:rowOff>
    </xdr:from>
    <xdr:ext cx="5270500" cy="314325"/>
    <xdr:grpSp>
      <xdr:nvGrpSpPr>
        <xdr:cNvPr id="8" name="Группа 7"/>
        <xdr:cNvGrpSpPr/>
      </xdr:nvGrpSpPr>
      <xdr:grpSpPr>
        <a:xfrm>
          <a:off x="2841625" y="4905375"/>
          <a:ext cx="5270500" cy="314325"/>
          <a:chOff x="12700" y="169570400"/>
          <a:chExt cx="5270500" cy="314325"/>
        </a:xfrm>
      </xdr:grpSpPr>
      <xdr:sp macro="" textlink="">
        <xdr:nvSpPr>
          <xdr:cNvPr id="9" name="13351"/>
          <xdr:cNvSpPr/>
        </xdr:nvSpPr>
        <xdr:spPr>
          <a:xfrm>
            <a:off x="12700" y="169570400"/>
            <a:ext cx="18796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0" name="13352"/>
          <xdr:cNvSpPr/>
        </xdr:nvSpPr>
        <xdr:spPr>
          <a:xfrm>
            <a:off x="2197100" y="169570400"/>
            <a:ext cx="8890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1" name="13353"/>
          <xdr:cNvSpPr/>
        </xdr:nvSpPr>
        <xdr:spPr>
          <a:xfrm>
            <a:off x="2197100" y="169732325"/>
            <a:ext cx="8890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2" name="13355"/>
          <xdr:cNvSpPr/>
        </xdr:nvSpPr>
        <xdr:spPr>
          <a:xfrm>
            <a:off x="3403600" y="169570400"/>
            <a:ext cx="1877516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3" name="13356"/>
          <xdr:cNvSpPr/>
        </xdr:nvSpPr>
        <xdr:spPr>
          <a:xfrm>
            <a:off x="3403600" y="1697323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</xdr:grp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8"/>
  <sheetViews>
    <sheetView view="pageBreakPreview" topLeftCell="A79" zoomScaleNormal="100" zoomScaleSheetLayoutView="100" workbookViewId="0">
      <selection activeCell="E93" sqref="E93"/>
    </sheetView>
  </sheetViews>
  <sheetFormatPr defaultRowHeight="12.75" x14ac:dyDescent="0.2"/>
  <cols>
    <col min="1" max="1" width="7.140625" style="18" customWidth="1"/>
    <col min="2" max="2" width="46.85546875" style="18" customWidth="1"/>
    <col min="3" max="3" width="28.28515625" style="18" customWidth="1"/>
    <col min="4" max="4" width="20.85546875" style="18" customWidth="1"/>
    <col min="5" max="5" width="20.5703125" style="18" customWidth="1"/>
    <col min="6" max="6" width="16.5703125" style="18" customWidth="1"/>
    <col min="7" max="7" width="25.140625" style="18" customWidth="1"/>
    <col min="8" max="16384" width="9.140625" style="18"/>
  </cols>
  <sheetData>
    <row r="2" spans="1:5" ht="20.25" x14ac:dyDescent="0.3">
      <c r="A2" s="22"/>
      <c r="B2" s="92" t="s">
        <v>0</v>
      </c>
      <c r="C2" s="92"/>
      <c r="D2" s="92"/>
      <c r="E2" s="92"/>
    </row>
    <row r="3" spans="1:5" ht="20.25" x14ac:dyDescent="0.2">
      <c r="A3" s="22"/>
      <c r="B3" s="93" t="s">
        <v>110</v>
      </c>
      <c r="C3" s="93"/>
      <c r="D3" s="93"/>
      <c r="E3" s="93"/>
    </row>
    <row r="4" spans="1:5" ht="15.75" x14ac:dyDescent="0.2">
      <c r="A4" s="22"/>
      <c r="B4" s="23"/>
      <c r="C4" s="23"/>
      <c r="D4" s="24"/>
      <c r="E4" s="25"/>
    </row>
    <row r="5" spans="1:5" ht="15.75" x14ac:dyDescent="0.2">
      <c r="A5" s="22"/>
      <c r="B5" s="22"/>
      <c r="C5" s="22"/>
      <c r="D5" s="26"/>
      <c r="E5" s="27" t="s">
        <v>1</v>
      </c>
    </row>
    <row r="6" spans="1:5" ht="90" customHeight="1" x14ac:dyDescent="0.2">
      <c r="A6" s="94" t="s">
        <v>2</v>
      </c>
      <c r="B6" s="94"/>
      <c r="C6" s="46" t="s">
        <v>111</v>
      </c>
      <c r="D6" s="28" t="s">
        <v>3</v>
      </c>
      <c r="E6" s="29" t="s">
        <v>4</v>
      </c>
    </row>
    <row r="7" spans="1:5" ht="18.75" x14ac:dyDescent="0.2">
      <c r="A7" s="95">
        <v>1</v>
      </c>
      <c r="B7" s="95"/>
      <c r="C7" s="47">
        <v>2</v>
      </c>
      <c r="D7" s="47">
        <v>3</v>
      </c>
      <c r="E7" s="30">
        <v>4</v>
      </c>
    </row>
    <row r="8" spans="1:5" ht="15.75" customHeight="1" x14ac:dyDescent="0.2">
      <c r="A8" s="96" t="s">
        <v>5</v>
      </c>
      <c r="B8" s="96"/>
      <c r="C8" s="96"/>
      <c r="D8" s="96"/>
      <c r="E8" s="96"/>
    </row>
    <row r="9" spans="1:5" s="33" customFormat="1" ht="21.75" customHeight="1" x14ac:dyDescent="0.2">
      <c r="A9" s="77" t="s">
        <v>6</v>
      </c>
      <c r="B9" s="77"/>
      <c r="C9" s="31">
        <f>C10+C11+C12+C13+C14+C15+C16+C17+C18+C19+C20+C21</f>
        <v>535534</v>
      </c>
      <c r="D9" s="31">
        <f>D10+D11+D12+D13+D14+D15+D16+D17+D18+D19+D20+D21</f>
        <v>534088</v>
      </c>
      <c r="E9" s="32">
        <f t="shared" ref="E9:E67" si="0">ROUND(D9/C9*100,1)</f>
        <v>99.7</v>
      </c>
    </row>
    <row r="10" spans="1:5" s="33" customFormat="1" ht="23.25" customHeight="1" x14ac:dyDescent="0.2">
      <c r="A10" s="76" t="s">
        <v>7</v>
      </c>
      <c r="B10" s="76"/>
      <c r="C10" s="34">
        <v>321221</v>
      </c>
      <c r="D10" s="34">
        <v>324093</v>
      </c>
      <c r="E10" s="32">
        <f t="shared" si="0"/>
        <v>100.9</v>
      </c>
    </row>
    <row r="11" spans="1:5" s="33" customFormat="1" ht="41.25" customHeight="1" x14ac:dyDescent="0.2">
      <c r="A11" s="78" t="s">
        <v>64</v>
      </c>
      <c r="B11" s="84"/>
      <c r="C11" s="36">
        <v>19280</v>
      </c>
      <c r="D11" s="36">
        <v>19959</v>
      </c>
      <c r="E11" s="32">
        <f t="shared" si="0"/>
        <v>103.5</v>
      </c>
    </row>
    <row r="12" spans="1:5" s="33" customFormat="1" ht="22.5" customHeight="1" x14ac:dyDescent="0.2">
      <c r="A12" s="76" t="s">
        <v>8</v>
      </c>
      <c r="B12" s="76"/>
      <c r="C12" s="36">
        <v>39451</v>
      </c>
      <c r="D12" s="36">
        <v>38624</v>
      </c>
      <c r="E12" s="32">
        <f t="shared" si="0"/>
        <v>97.9</v>
      </c>
    </row>
    <row r="13" spans="1:5" s="33" customFormat="1" ht="22.5" customHeight="1" x14ac:dyDescent="0.2">
      <c r="A13" s="76" t="s">
        <v>9</v>
      </c>
      <c r="B13" s="76"/>
      <c r="C13" s="34">
        <v>56565</v>
      </c>
      <c r="D13" s="34">
        <v>51969</v>
      </c>
      <c r="E13" s="32">
        <f t="shared" si="0"/>
        <v>91.9</v>
      </c>
    </row>
    <row r="14" spans="1:5" s="33" customFormat="1" ht="24.75" customHeight="1" x14ac:dyDescent="0.2">
      <c r="A14" s="76" t="s">
        <v>10</v>
      </c>
      <c r="B14" s="76"/>
      <c r="C14" s="34">
        <v>23118</v>
      </c>
      <c r="D14" s="34">
        <v>21712</v>
      </c>
      <c r="E14" s="32">
        <f t="shared" si="0"/>
        <v>93.9</v>
      </c>
    </row>
    <row r="15" spans="1:5" s="33" customFormat="1" ht="37.5" customHeight="1" x14ac:dyDescent="0.2">
      <c r="A15" s="78" t="s">
        <v>83</v>
      </c>
      <c r="B15" s="79"/>
      <c r="C15" s="34">
        <v>6</v>
      </c>
      <c r="D15" s="34">
        <v>6</v>
      </c>
      <c r="E15" s="32">
        <f t="shared" si="0"/>
        <v>100</v>
      </c>
    </row>
    <row r="16" spans="1:5" s="33" customFormat="1" ht="49.5" customHeight="1" x14ac:dyDescent="0.2">
      <c r="A16" s="78" t="s">
        <v>11</v>
      </c>
      <c r="B16" s="84"/>
      <c r="C16" s="34">
        <v>42619</v>
      </c>
      <c r="D16" s="34">
        <v>43057</v>
      </c>
      <c r="E16" s="32">
        <f t="shared" si="0"/>
        <v>101</v>
      </c>
    </row>
    <row r="17" spans="1:6" s="33" customFormat="1" ht="24.75" customHeight="1" x14ac:dyDescent="0.2">
      <c r="A17" s="76" t="s">
        <v>12</v>
      </c>
      <c r="B17" s="76"/>
      <c r="C17" s="34">
        <v>1355</v>
      </c>
      <c r="D17" s="34">
        <v>1545</v>
      </c>
      <c r="E17" s="32">
        <f t="shared" si="0"/>
        <v>114</v>
      </c>
    </row>
    <row r="18" spans="1:6" s="33" customFormat="1" ht="35.25" customHeight="1" x14ac:dyDescent="0.2">
      <c r="A18" s="76" t="s">
        <v>65</v>
      </c>
      <c r="B18" s="76"/>
      <c r="C18" s="34">
        <v>6756</v>
      </c>
      <c r="D18" s="34">
        <v>6856</v>
      </c>
      <c r="E18" s="32">
        <f t="shared" si="0"/>
        <v>101.5</v>
      </c>
    </row>
    <row r="19" spans="1:6" s="33" customFormat="1" ht="36.75" customHeight="1" x14ac:dyDescent="0.2">
      <c r="A19" s="76" t="s">
        <v>13</v>
      </c>
      <c r="B19" s="76"/>
      <c r="C19" s="34">
        <v>11263</v>
      </c>
      <c r="D19" s="34">
        <v>11616</v>
      </c>
      <c r="E19" s="32">
        <f t="shared" si="0"/>
        <v>103.1</v>
      </c>
    </row>
    <row r="20" spans="1:6" s="33" customFormat="1" ht="24" customHeight="1" x14ac:dyDescent="0.2">
      <c r="A20" s="76" t="s">
        <v>15</v>
      </c>
      <c r="B20" s="76"/>
      <c r="C20" s="34">
        <v>13892</v>
      </c>
      <c r="D20" s="34">
        <v>14644</v>
      </c>
      <c r="E20" s="32">
        <f t="shared" si="0"/>
        <v>105.4</v>
      </c>
    </row>
    <row r="21" spans="1:6" s="33" customFormat="1" ht="24" customHeight="1" x14ac:dyDescent="0.2">
      <c r="A21" s="76" t="s">
        <v>16</v>
      </c>
      <c r="B21" s="76"/>
      <c r="C21" s="34">
        <v>8</v>
      </c>
      <c r="D21" s="34">
        <v>7</v>
      </c>
      <c r="E21" s="32">
        <f t="shared" si="0"/>
        <v>87.5</v>
      </c>
    </row>
    <row r="22" spans="1:6" s="33" customFormat="1" ht="21" customHeight="1" x14ac:dyDescent="0.2">
      <c r="A22" s="77" t="s">
        <v>17</v>
      </c>
      <c r="B22" s="77"/>
      <c r="C22" s="31">
        <v>1685454</v>
      </c>
      <c r="D22" s="31">
        <v>1669805</v>
      </c>
      <c r="E22" s="32">
        <f t="shared" si="0"/>
        <v>99.1</v>
      </c>
    </row>
    <row r="23" spans="1:6" s="33" customFormat="1" ht="23.25" customHeight="1" x14ac:dyDescent="0.2">
      <c r="A23" s="77" t="s">
        <v>18</v>
      </c>
      <c r="B23" s="77"/>
      <c r="C23" s="31">
        <f>C9+C22</f>
        <v>2220988</v>
      </c>
      <c r="D23" s="31">
        <f>D9+D22</f>
        <v>2203893</v>
      </c>
      <c r="E23" s="32">
        <f t="shared" si="0"/>
        <v>99.2</v>
      </c>
    </row>
    <row r="24" spans="1:6" s="33" customFormat="1" ht="21" customHeight="1" x14ac:dyDescent="0.2">
      <c r="A24" s="89" t="s">
        <v>19</v>
      </c>
      <c r="B24" s="89"/>
      <c r="C24" s="89"/>
      <c r="D24" s="89"/>
      <c r="E24" s="89"/>
    </row>
    <row r="25" spans="1:6" s="33" customFormat="1" ht="24.75" customHeight="1" x14ac:dyDescent="0.2">
      <c r="A25" s="77" t="s">
        <v>20</v>
      </c>
      <c r="B25" s="77"/>
      <c r="C25" s="31">
        <f>SUM(C26:C33)</f>
        <v>83326</v>
      </c>
      <c r="D25" s="31">
        <f>SUM(D26:D33)</f>
        <v>81490</v>
      </c>
      <c r="E25" s="32">
        <f t="shared" si="0"/>
        <v>97.8</v>
      </c>
    </row>
    <row r="26" spans="1:6" s="33" customFormat="1" ht="39.75" customHeight="1" x14ac:dyDescent="0.2">
      <c r="A26" s="76" t="s">
        <v>21</v>
      </c>
      <c r="B26" s="76"/>
      <c r="C26" s="34">
        <v>1551</v>
      </c>
      <c r="D26" s="34">
        <v>1551</v>
      </c>
      <c r="E26" s="32">
        <f t="shared" si="0"/>
        <v>100</v>
      </c>
      <c r="F26" s="37"/>
    </row>
    <row r="27" spans="1:6" s="33" customFormat="1" ht="65.25" customHeight="1" x14ac:dyDescent="0.2">
      <c r="A27" s="76" t="s">
        <v>22</v>
      </c>
      <c r="B27" s="76"/>
      <c r="C27" s="34">
        <v>5399</v>
      </c>
      <c r="D27" s="34">
        <v>5399</v>
      </c>
      <c r="E27" s="32">
        <f t="shared" si="0"/>
        <v>100</v>
      </c>
      <c r="F27" s="37"/>
    </row>
    <row r="28" spans="1:6" s="33" customFormat="1" ht="54.75" customHeight="1" x14ac:dyDescent="0.2">
      <c r="A28" s="76" t="s">
        <v>23</v>
      </c>
      <c r="B28" s="76"/>
      <c r="C28" s="34">
        <v>27769</v>
      </c>
      <c r="D28" s="34">
        <v>27680</v>
      </c>
      <c r="E28" s="32">
        <f t="shared" si="0"/>
        <v>99.7</v>
      </c>
    </row>
    <row r="29" spans="1:6" s="33" customFormat="1" ht="25.5" customHeight="1" x14ac:dyDescent="0.2">
      <c r="A29" s="78" t="s">
        <v>103</v>
      </c>
      <c r="B29" s="79"/>
      <c r="C29" s="34">
        <v>259</v>
      </c>
      <c r="D29" s="34">
        <v>195</v>
      </c>
      <c r="E29" s="32">
        <f t="shared" si="0"/>
        <v>75.3</v>
      </c>
    </row>
    <row r="30" spans="1:6" s="33" customFormat="1" ht="54.75" customHeight="1" x14ac:dyDescent="0.2">
      <c r="A30" s="76" t="s">
        <v>24</v>
      </c>
      <c r="B30" s="76"/>
      <c r="C30" s="34">
        <v>14668</v>
      </c>
      <c r="D30" s="34">
        <v>14661</v>
      </c>
      <c r="E30" s="32">
        <f t="shared" si="0"/>
        <v>100</v>
      </c>
    </row>
    <row r="31" spans="1:6" s="33" customFormat="1" ht="54.75" customHeight="1" x14ac:dyDescent="0.2">
      <c r="A31" s="90" t="s">
        <v>106</v>
      </c>
      <c r="B31" s="91"/>
      <c r="C31" s="34">
        <v>501</v>
      </c>
      <c r="D31" s="34">
        <v>501</v>
      </c>
      <c r="E31" s="32">
        <f t="shared" si="0"/>
        <v>100</v>
      </c>
    </row>
    <row r="32" spans="1:6" s="33" customFormat="1" ht="51.75" customHeight="1" x14ac:dyDescent="0.2">
      <c r="A32" s="78" t="s">
        <v>104</v>
      </c>
      <c r="B32" s="79"/>
      <c r="C32" s="34">
        <v>0</v>
      </c>
      <c r="D32" s="34">
        <v>0</v>
      </c>
      <c r="E32" s="32">
        <v>0</v>
      </c>
    </row>
    <row r="33" spans="1:6" s="33" customFormat="1" ht="34.5" customHeight="1" x14ac:dyDescent="0.2">
      <c r="A33" s="76" t="s">
        <v>25</v>
      </c>
      <c r="B33" s="76"/>
      <c r="C33" s="34">
        <v>33179</v>
      </c>
      <c r="D33" s="34">
        <v>31503</v>
      </c>
      <c r="E33" s="32">
        <f t="shared" si="0"/>
        <v>94.9</v>
      </c>
    </row>
    <row r="34" spans="1:6" s="33" customFormat="1" ht="33.75" customHeight="1" x14ac:dyDescent="0.2">
      <c r="A34" s="77" t="s">
        <v>26</v>
      </c>
      <c r="B34" s="77"/>
      <c r="C34" s="31">
        <f>SUM(C35:C35)</f>
        <v>35982</v>
      </c>
      <c r="D34" s="31">
        <f>SUM(D35:D35)</f>
        <v>35913</v>
      </c>
      <c r="E34" s="32">
        <f t="shared" si="0"/>
        <v>99.8</v>
      </c>
    </row>
    <row r="35" spans="1:6" s="33" customFormat="1" ht="54.75" customHeight="1" x14ac:dyDescent="0.2">
      <c r="A35" s="76" t="s">
        <v>27</v>
      </c>
      <c r="B35" s="76"/>
      <c r="C35" s="34">
        <v>35982</v>
      </c>
      <c r="D35" s="34">
        <v>35913</v>
      </c>
      <c r="E35" s="32">
        <f t="shared" si="0"/>
        <v>99.8</v>
      </c>
    </row>
    <row r="36" spans="1:6" s="33" customFormat="1" ht="26.25" customHeight="1" x14ac:dyDescent="0.2">
      <c r="A36" s="82" t="s">
        <v>28</v>
      </c>
      <c r="B36" s="83"/>
      <c r="C36" s="31">
        <f>SUM(C37:C39)</f>
        <v>174885</v>
      </c>
      <c r="D36" s="31">
        <f>D37+D38+D39</f>
        <v>174722</v>
      </c>
      <c r="E36" s="32">
        <f t="shared" si="0"/>
        <v>99.9</v>
      </c>
    </row>
    <row r="37" spans="1:6" s="33" customFormat="1" ht="22.5" customHeight="1" x14ac:dyDescent="0.2">
      <c r="A37" s="76" t="s">
        <v>29</v>
      </c>
      <c r="B37" s="76"/>
      <c r="C37" s="34">
        <v>33322</v>
      </c>
      <c r="D37" s="34">
        <v>33322</v>
      </c>
      <c r="E37" s="32">
        <f t="shared" si="0"/>
        <v>100</v>
      </c>
    </row>
    <row r="38" spans="1:6" s="33" customFormat="1" ht="25.5" customHeight="1" x14ac:dyDescent="0.2">
      <c r="A38" s="78" t="s">
        <v>66</v>
      </c>
      <c r="B38" s="80"/>
      <c r="C38" s="34">
        <v>135530</v>
      </c>
      <c r="D38" s="34">
        <v>135367</v>
      </c>
      <c r="E38" s="32">
        <f t="shared" si="0"/>
        <v>99.9</v>
      </c>
    </row>
    <row r="39" spans="1:6" s="33" customFormat="1" ht="36.75" customHeight="1" x14ac:dyDescent="0.2">
      <c r="A39" s="76" t="s">
        <v>30</v>
      </c>
      <c r="B39" s="76"/>
      <c r="C39" s="34">
        <v>6033</v>
      </c>
      <c r="D39" s="34">
        <v>6033</v>
      </c>
      <c r="E39" s="32">
        <f t="shared" si="0"/>
        <v>100</v>
      </c>
    </row>
    <row r="40" spans="1:6" s="33" customFormat="1" ht="25.5" customHeight="1" x14ac:dyDescent="0.2">
      <c r="A40" s="77" t="s">
        <v>31</v>
      </c>
      <c r="B40" s="77"/>
      <c r="C40" s="31">
        <f>SUM(C41:C44)</f>
        <v>221314</v>
      </c>
      <c r="D40" s="31">
        <f>SUM(D41:D44)</f>
        <v>208529</v>
      </c>
      <c r="E40" s="32">
        <f t="shared" si="0"/>
        <v>94.2</v>
      </c>
      <c r="F40" s="37"/>
    </row>
    <row r="41" spans="1:6" s="33" customFormat="1" ht="23.25" customHeight="1" x14ac:dyDescent="0.2">
      <c r="A41" s="78" t="s">
        <v>32</v>
      </c>
      <c r="B41" s="80"/>
      <c r="C41" s="34">
        <v>12386</v>
      </c>
      <c r="D41" s="34">
        <v>11765</v>
      </c>
      <c r="E41" s="32">
        <f t="shared" si="0"/>
        <v>95</v>
      </c>
      <c r="F41" s="37"/>
    </row>
    <row r="42" spans="1:6" s="33" customFormat="1" ht="24.75" customHeight="1" x14ac:dyDescent="0.2">
      <c r="A42" s="76" t="s">
        <v>33</v>
      </c>
      <c r="B42" s="76"/>
      <c r="C42" s="34">
        <v>109057</v>
      </c>
      <c r="D42" s="34">
        <v>96917</v>
      </c>
      <c r="E42" s="32">
        <f t="shared" si="0"/>
        <v>88.9</v>
      </c>
    </row>
    <row r="43" spans="1:6" s="33" customFormat="1" ht="25.5" customHeight="1" x14ac:dyDescent="0.2">
      <c r="A43" s="76" t="s">
        <v>34</v>
      </c>
      <c r="B43" s="76"/>
      <c r="C43" s="34">
        <v>82932</v>
      </c>
      <c r="D43" s="34">
        <v>82932</v>
      </c>
      <c r="E43" s="32">
        <f t="shared" si="0"/>
        <v>100</v>
      </c>
    </row>
    <row r="44" spans="1:6" s="33" customFormat="1" ht="36.75" customHeight="1" x14ac:dyDescent="0.2">
      <c r="A44" s="76" t="s">
        <v>35</v>
      </c>
      <c r="B44" s="76"/>
      <c r="C44" s="34">
        <v>16939</v>
      </c>
      <c r="D44" s="34">
        <v>16915</v>
      </c>
      <c r="E44" s="32">
        <f t="shared" si="0"/>
        <v>99.9</v>
      </c>
    </row>
    <row r="45" spans="1:6" s="33" customFormat="1" ht="24.75" customHeight="1" x14ac:dyDescent="0.2">
      <c r="A45" s="87" t="s">
        <v>36</v>
      </c>
      <c r="B45" s="87"/>
      <c r="C45" s="31">
        <f>SUM(C46:C50)</f>
        <v>1252140</v>
      </c>
      <c r="D45" s="31">
        <f>SUM(D46:D50)</f>
        <v>1242321</v>
      </c>
      <c r="E45" s="32">
        <f t="shared" si="0"/>
        <v>99.2</v>
      </c>
    </row>
    <row r="46" spans="1:6" s="33" customFormat="1" ht="23.25" customHeight="1" x14ac:dyDescent="0.2">
      <c r="A46" s="88" t="s">
        <v>37</v>
      </c>
      <c r="B46" s="88"/>
      <c r="C46" s="34">
        <v>498087</v>
      </c>
      <c r="D46" s="34">
        <v>490586</v>
      </c>
      <c r="E46" s="32">
        <f t="shared" si="0"/>
        <v>98.5</v>
      </c>
      <c r="F46" s="37"/>
    </row>
    <row r="47" spans="1:6" s="33" customFormat="1" ht="25.5" customHeight="1" x14ac:dyDescent="0.2">
      <c r="A47" s="76" t="s">
        <v>38</v>
      </c>
      <c r="B47" s="76"/>
      <c r="C47" s="34">
        <v>580708</v>
      </c>
      <c r="D47" s="34">
        <v>580205</v>
      </c>
      <c r="E47" s="32">
        <f t="shared" si="0"/>
        <v>99.9</v>
      </c>
    </row>
    <row r="48" spans="1:6" s="33" customFormat="1" ht="25.5" customHeight="1" x14ac:dyDescent="0.2">
      <c r="A48" s="78" t="s">
        <v>101</v>
      </c>
      <c r="B48" s="79"/>
      <c r="C48" s="34">
        <v>79634</v>
      </c>
      <c r="D48" s="34">
        <v>79519</v>
      </c>
      <c r="E48" s="32">
        <f t="shared" si="0"/>
        <v>99.9</v>
      </c>
    </row>
    <row r="49" spans="1:6" s="33" customFormat="1" ht="24.75" customHeight="1" x14ac:dyDescent="0.2">
      <c r="A49" s="76" t="s">
        <v>102</v>
      </c>
      <c r="B49" s="76"/>
      <c r="C49" s="34">
        <v>36365</v>
      </c>
      <c r="D49" s="34">
        <v>35283</v>
      </c>
      <c r="E49" s="32">
        <f t="shared" si="0"/>
        <v>97</v>
      </c>
    </row>
    <row r="50" spans="1:6" s="33" customFormat="1" ht="24.75" customHeight="1" x14ac:dyDescent="0.2">
      <c r="A50" s="76" t="s">
        <v>39</v>
      </c>
      <c r="B50" s="76"/>
      <c r="C50" s="34">
        <v>57346</v>
      </c>
      <c r="D50" s="34">
        <v>56728</v>
      </c>
      <c r="E50" s="32">
        <f t="shared" si="0"/>
        <v>98.9</v>
      </c>
    </row>
    <row r="51" spans="1:6" s="33" customFormat="1" ht="25.5" customHeight="1" x14ac:dyDescent="0.2">
      <c r="A51" s="77" t="s">
        <v>40</v>
      </c>
      <c r="B51" s="77"/>
      <c r="C51" s="31">
        <f>SUM(C52:C53)</f>
        <v>74876</v>
      </c>
      <c r="D51" s="31">
        <f>SUM(D52:D53)</f>
        <v>74748</v>
      </c>
      <c r="E51" s="32">
        <f t="shared" si="0"/>
        <v>99.8</v>
      </c>
    </row>
    <row r="52" spans="1:6" s="33" customFormat="1" ht="22.5" customHeight="1" x14ac:dyDescent="0.2">
      <c r="A52" s="76" t="s">
        <v>41</v>
      </c>
      <c r="B52" s="76"/>
      <c r="C52" s="34">
        <v>72432</v>
      </c>
      <c r="D52" s="34">
        <v>72328</v>
      </c>
      <c r="E52" s="32">
        <f t="shared" si="0"/>
        <v>99.9</v>
      </c>
      <c r="F52" s="37"/>
    </row>
    <row r="53" spans="1:6" s="33" customFormat="1" ht="35.25" customHeight="1" x14ac:dyDescent="0.2">
      <c r="A53" s="76" t="s">
        <v>42</v>
      </c>
      <c r="B53" s="76"/>
      <c r="C53" s="34">
        <v>2444</v>
      </c>
      <c r="D53" s="34">
        <v>2420</v>
      </c>
      <c r="E53" s="32">
        <f t="shared" si="0"/>
        <v>99</v>
      </c>
    </row>
    <row r="54" spans="1:6" s="33" customFormat="1" ht="27.75" customHeight="1" x14ac:dyDescent="0.2">
      <c r="A54" s="77" t="s">
        <v>43</v>
      </c>
      <c r="B54" s="77"/>
      <c r="C54" s="31">
        <f>SUM(C55:C55)</f>
        <v>73</v>
      </c>
      <c r="D54" s="31">
        <f>SUM(D55:D55)</f>
        <v>73</v>
      </c>
      <c r="E54" s="32">
        <f t="shared" si="0"/>
        <v>100</v>
      </c>
    </row>
    <row r="55" spans="1:6" s="33" customFormat="1" ht="30.75" customHeight="1" x14ac:dyDescent="0.2">
      <c r="A55" s="76" t="s">
        <v>44</v>
      </c>
      <c r="B55" s="76"/>
      <c r="C55" s="34">
        <v>73</v>
      </c>
      <c r="D55" s="34">
        <v>73</v>
      </c>
      <c r="E55" s="32">
        <f t="shared" si="0"/>
        <v>100</v>
      </c>
    </row>
    <row r="56" spans="1:6" s="33" customFormat="1" ht="28.5" customHeight="1" x14ac:dyDescent="0.2">
      <c r="A56" s="77" t="s">
        <v>45</v>
      </c>
      <c r="B56" s="77"/>
      <c r="C56" s="31">
        <f>SUM(C57:C61)</f>
        <v>251854</v>
      </c>
      <c r="D56" s="31">
        <f>SUM(D57:D61)</f>
        <v>245374</v>
      </c>
      <c r="E56" s="32">
        <f t="shared" si="0"/>
        <v>97.4</v>
      </c>
    </row>
    <row r="57" spans="1:6" s="33" customFormat="1" ht="27" customHeight="1" x14ac:dyDescent="0.2">
      <c r="A57" s="76" t="s">
        <v>46</v>
      </c>
      <c r="B57" s="76"/>
      <c r="C57" s="34">
        <v>1075</v>
      </c>
      <c r="D57" s="34">
        <v>1075</v>
      </c>
      <c r="E57" s="32">
        <f t="shared" si="0"/>
        <v>100</v>
      </c>
    </row>
    <row r="58" spans="1:6" s="33" customFormat="1" ht="30" customHeight="1" x14ac:dyDescent="0.2">
      <c r="A58" s="76" t="s">
        <v>47</v>
      </c>
      <c r="B58" s="76"/>
      <c r="C58" s="34">
        <v>79549</v>
      </c>
      <c r="D58" s="34">
        <v>79549</v>
      </c>
      <c r="E58" s="32">
        <f t="shared" si="0"/>
        <v>100</v>
      </c>
    </row>
    <row r="59" spans="1:6" s="33" customFormat="1" ht="27" customHeight="1" x14ac:dyDescent="0.2">
      <c r="A59" s="76" t="s">
        <v>48</v>
      </c>
      <c r="B59" s="76"/>
      <c r="C59" s="34">
        <v>39932</v>
      </c>
      <c r="D59" s="34">
        <v>38806</v>
      </c>
      <c r="E59" s="32">
        <f t="shared" si="0"/>
        <v>97.2</v>
      </c>
    </row>
    <row r="60" spans="1:6" s="33" customFormat="1" ht="26.25" customHeight="1" x14ac:dyDescent="0.2">
      <c r="A60" s="76" t="s">
        <v>49</v>
      </c>
      <c r="B60" s="76"/>
      <c r="C60" s="34">
        <v>93703</v>
      </c>
      <c r="D60" s="34">
        <v>88349</v>
      </c>
      <c r="E60" s="32">
        <f t="shared" si="0"/>
        <v>94.3</v>
      </c>
    </row>
    <row r="61" spans="1:6" s="33" customFormat="1" ht="33.75" customHeight="1" x14ac:dyDescent="0.2">
      <c r="A61" s="76" t="s">
        <v>50</v>
      </c>
      <c r="B61" s="76"/>
      <c r="C61" s="34">
        <v>37595</v>
      </c>
      <c r="D61" s="34">
        <v>37595</v>
      </c>
      <c r="E61" s="32">
        <f t="shared" si="0"/>
        <v>100</v>
      </c>
    </row>
    <row r="62" spans="1:6" s="33" customFormat="1" ht="27.75" customHeight="1" x14ac:dyDescent="0.2">
      <c r="A62" s="82" t="s">
        <v>51</v>
      </c>
      <c r="B62" s="83"/>
      <c r="C62" s="31">
        <f>SUM(C63:C64)</f>
        <v>101604</v>
      </c>
      <c r="D62" s="31">
        <f>SUM(D63:D64)</f>
        <v>94521</v>
      </c>
      <c r="E62" s="32">
        <f t="shared" si="0"/>
        <v>93</v>
      </c>
      <c r="F62" s="37"/>
    </row>
    <row r="63" spans="1:6" s="33" customFormat="1" ht="25.5" customHeight="1" x14ac:dyDescent="0.2">
      <c r="A63" s="78" t="s">
        <v>52</v>
      </c>
      <c r="B63" s="80"/>
      <c r="C63" s="34">
        <v>74725</v>
      </c>
      <c r="D63" s="34">
        <v>68778</v>
      </c>
      <c r="E63" s="32">
        <f t="shared" si="0"/>
        <v>92</v>
      </c>
    </row>
    <row r="64" spans="1:6" s="33" customFormat="1" ht="36" customHeight="1" x14ac:dyDescent="0.2">
      <c r="A64" s="78" t="s">
        <v>53</v>
      </c>
      <c r="B64" s="80"/>
      <c r="C64" s="34">
        <v>26879</v>
      </c>
      <c r="D64" s="34">
        <v>25743</v>
      </c>
      <c r="E64" s="32">
        <f t="shared" si="0"/>
        <v>95.8</v>
      </c>
    </row>
    <row r="65" spans="1:5" s="33" customFormat="1" ht="35.25" customHeight="1" x14ac:dyDescent="0.2">
      <c r="A65" s="82" t="s">
        <v>97</v>
      </c>
      <c r="B65" s="86"/>
      <c r="C65" s="31">
        <f>C66</f>
        <v>948</v>
      </c>
      <c r="D65" s="31">
        <f>D66</f>
        <v>948</v>
      </c>
      <c r="E65" s="32">
        <f t="shared" si="0"/>
        <v>100</v>
      </c>
    </row>
    <row r="66" spans="1:5" s="33" customFormat="1" ht="38.25" customHeight="1" x14ac:dyDescent="0.2">
      <c r="A66" s="78" t="s">
        <v>98</v>
      </c>
      <c r="B66" s="79"/>
      <c r="C66" s="34">
        <v>948</v>
      </c>
      <c r="D66" s="34">
        <v>948</v>
      </c>
      <c r="E66" s="32">
        <f t="shared" si="0"/>
        <v>100</v>
      </c>
    </row>
    <row r="67" spans="1:5" s="33" customFormat="1" ht="29.25" customHeight="1" x14ac:dyDescent="0.2">
      <c r="A67" s="77" t="s">
        <v>54</v>
      </c>
      <c r="B67" s="77"/>
      <c r="C67" s="38">
        <f t="shared" ref="C67" si="1">C25+C34+C36+C40+C45+C51+C54+C56+C62+C65</f>
        <v>2197002</v>
      </c>
      <c r="D67" s="38">
        <f>D25+D34+D36+D40+D45+D51+D54+D56+D62+D65</f>
        <v>2158639</v>
      </c>
      <c r="E67" s="32">
        <f t="shared" si="0"/>
        <v>98.3</v>
      </c>
    </row>
    <row r="68" spans="1:5" s="33" customFormat="1" ht="27" customHeight="1" x14ac:dyDescent="0.25">
      <c r="A68" s="85" t="s">
        <v>86</v>
      </c>
      <c r="B68" s="85"/>
      <c r="C68" s="85"/>
      <c r="D68" s="85"/>
      <c r="E68" s="85"/>
    </row>
    <row r="69" spans="1:5" s="33" customFormat="1" ht="39" customHeight="1" x14ac:dyDescent="0.2">
      <c r="A69" s="77" t="s">
        <v>69</v>
      </c>
      <c r="B69" s="77"/>
      <c r="C69" s="31">
        <f>C70+C79</f>
        <v>-23986</v>
      </c>
      <c r="D69" s="31">
        <f t="shared" ref="D69" si="2">D70+D79</f>
        <v>-45254</v>
      </c>
      <c r="E69" s="32" t="s">
        <v>14</v>
      </c>
    </row>
    <row r="70" spans="1:5" s="33" customFormat="1" ht="50.25" customHeight="1" x14ac:dyDescent="0.2">
      <c r="A70" s="82" t="s">
        <v>68</v>
      </c>
      <c r="B70" s="83"/>
      <c r="C70" s="31">
        <f>C74</f>
        <v>-31040</v>
      </c>
      <c r="D70" s="31">
        <f t="shared" ref="D70" si="3">D74</f>
        <v>-31040</v>
      </c>
      <c r="E70" s="32" t="s">
        <v>14</v>
      </c>
    </row>
    <row r="71" spans="1:5" s="33" customFormat="1" ht="32.25" customHeight="1" x14ac:dyDescent="0.2">
      <c r="A71" s="82" t="s">
        <v>55</v>
      </c>
      <c r="B71" s="79"/>
      <c r="C71" s="31">
        <v>0</v>
      </c>
      <c r="D71" s="31">
        <v>0</v>
      </c>
      <c r="E71" s="32" t="s">
        <v>14</v>
      </c>
    </row>
    <row r="72" spans="1:5" s="33" customFormat="1" ht="33.75" customHeight="1" x14ac:dyDescent="0.2">
      <c r="A72" s="78" t="s">
        <v>84</v>
      </c>
      <c r="B72" s="81"/>
      <c r="C72" s="34">
        <v>0</v>
      </c>
      <c r="D72" s="34">
        <v>0</v>
      </c>
      <c r="E72" s="32" t="s">
        <v>14</v>
      </c>
    </row>
    <row r="73" spans="1:5" s="33" customFormat="1" ht="48" customHeight="1" x14ac:dyDescent="0.2">
      <c r="A73" s="78" t="s">
        <v>56</v>
      </c>
      <c r="B73" s="81"/>
      <c r="C73" s="34">
        <v>0</v>
      </c>
      <c r="D73" s="34">
        <v>0</v>
      </c>
      <c r="E73" s="32" t="s">
        <v>14</v>
      </c>
    </row>
    <row r="74" spans="1:5" s="33" customFormat="1" ht="35.25" customHeight="1" x14ac:dyDescent="0.2">
      <c r="A74" s="82" t="s">
        <v>57</v>
      </c>
      <c r="B74" s="83"/>
      <c r="C74" s="34">
        <f>C75+C77</f>
        <v>-31040</v>
      </c>
      <c r="D74" s="34">
        <f t="shared" ref="D74" si="4">D75+D77</f>
        <v>-31040</v>
      </c>
      <c r="E74" s="32" t="s">
        <v>14</v>
      </c>
    </row>
    <row r="75" spans="1:5" s="33" customFormat="1" ht="46.5" customHeight="1" x14ac:dyDescent="0.2">
      <c r="A75" s="78" t="s">
        <v>67</v>
      </c>
      <c r="B75" s="84"/>
      <c r="C75" s="34">
        <v>0</v>
      </c>
      <c r="D75" s="34">
        <v>0</v>
      </c>
      <c r="E75" s="32" t="s">
        <v>14</v>
      </c>
    </row>
    <row r="76" spans="1:5" s="33" customFormat="1" ht="50.25" customHeight="1" x14ac:dyDescent="0.2">
      <c r="A76" s="78" t="s">
        <v>58</v>
      </c>
      <c r="B76" s="79"/>
      <c r="C76" s="34">
        <v>0</v>
      </c>
      <c r="D76" s="34">
        <v>0</v>
      </c>
      <c r="E76" s="32" t="s">
        <v>14</v>
      </c>
    </row>
    <row r="77" spans="1:5" s="33" customFormat="1" ht="50.25" customHeight="1" x14ac:dyDescent="0.2">
      <c r="A77" s="78" t="s">
        <v>85</v>
      </c>
      <c r="B77" s="79"/>
      <c r="C77" s="48">
        <v>-31040</v>
      </c>
      <c r="D77" s="34">
        <v>-31040</v>
      </c>
      <c r="E77" s="32" t="s">
        <v>14</v>
      </c>
    </row>
    <row r="78" spans="1:5" s="33" customFormat="1" ht="49.5" customHeight="1" x14ac:dyDescent="0.2">
      <c r="A78" s="78" t="s">
        <v>87</v>
      </c>
      <c r="B78" s="79"/>
      <c r="C78" s="48">
        <v>-31040</v>
      </c>
      <c r="D78" s="34">
        <v>-31040</v>
      </c>
      <c r="E78" s="32" t="s">
        <v>14</v>
      </c>
    </row>
    <row r="79" spans="1:5" s="33" customFormat="1" ht="36" customHeight="1" x14ac:dyDescent="0.2">
      <c r="A79" s="77" t="s">
        <v>59</v>
      </c>
      <c r="B79" s="77"/>
      <c r="C79" s="31">
        <f>C80+C82</f>
        <v>7054</v>
      </c>
      <c r="D79" s="31">
        <f>D80+D82</f>
        <v>-14214</v>
      </c>
      <c r="E79" s="32" t="s">
        <v>14</v>
      </c>
    </row>
    <row r="80" spans="1:5" s="33" customFormat="1" ht="24.75" customHeight="1" x14ac:dyDescent="0.2">
      <c r="A80" s="75" t="s">
        <v>60</v>
      </c>
      <c r="B80" s="75"/>
      <c r="C80" s="39">
        <v>-2220988</v>
      </c>
      <c r="D80" s="34">
        <v>-2215077</v>
      </c>
      <c r="E80" s="35" t="s">
        <v>14</v>
      </c>
    </row>
    <row r="81" spans="1:5" s="33" customFormat="1" ht="33" customHeight="1" x14ac:dyDescent="0.2">
      <c r="A81" s="76" t="s">
        <v>61</v>
      </c>
      <c r="B81" s="76"/>
      <c r="C81" s="39">
        <v>-2220988</v>
      </c>
      <c r="D81" s="34">
        <v>-2215077</v>
      </c>
      <c r="E81" s="35" t="s">
        <v>14</v>
      </c>
    </row>
    <row r="82" spans="1:5" s="33" customFormat="1" ht="24" customHeight="1" x14ac:dyDescent="0.2">
      <c r="A82" s="75" t="s">
        <v>62</v>
      </c>
      <c r="B82" s="75"/>
      <c r="C82" s="39">
        <v>2228042</v>
      </c>
      <c r="D82" s="34">
        <v>2200863</v>
      </c>
      <c r="E82" s="35" t="s">
        <v>14</v>
      </c>
    </row>
    <row r="83" spans="1:5" s="33" customFormat="1" ht="33" customHeight="1" x14ac:dyDescent="0.2">
      <c r="A83" s="76" t="s">
        <v>63</v>
      </c>
      <c r="B83" s="76"/>
      <c r="C83" s="39">
        <v>2228042</v>
      </c>
      <c r="D83" s="34">
        <v>2200863</v>
      </c>
      <c r="E83" s="35" t="s">
        <v>14</v>
      </c>
    </row>
    <row r="84" spans="1:5" s="33" customFormat="1" ht="22.5" customHeight="1" x14ac:dyDescent="0.25">
      <c r="A84" s="40"/>
      <c r="B84" s="41"/>
      <c r="C84" s="40"/>
      <c r="D84" s="43"/>
      <c r="E84" s="42"/>
    </row>
    <row r="85" spans="1:5" s="33" customFormat="1" ht="32.25" customHeight="1" x14ac:dyDescent="0.2">
      <c r="A85" s="69" t="s">
        <v>109</v>
      </c>
      <c r="B85" s="69"/>
      <c r="C85" s="69"/>
      <c r="D85" s="69"/>
      <c r="E85" s="69"/>
    </row>
    <row r="86" spans="1:5" s="33" customFormat="1" ht="18" customHeight="1" x14ac:dyDescent="0.2">
      <c r="A86" s="54"/>
      <c r="B86" s="55"/>
      <c r="C86" s="55"/>
      <c r="D86" s="55"/>
      <c r="E86" s="55"/>
    </row>
    <row r="87" spans="1:5" s="33" customFormat="1" ht="18" customHeight="1" x14ac:dyDescent="0.2">
      <c r="A87" s="56" t="s">
        <v>89</v>
      </c>
      <c r="B87" s="70" t="s">
        <v>90</v>
      </c>
      <c r="C87" s="70"/>
      <c r="D87" s="70"/>
      <c r="E87" s="57" t="s">
        <v>91</v>
      </c>
    </row>
    <row r="88" spans="1:5" s="33" customFormat="1" ht="15.75" customHeight="1" x14ac:dyDescent="0.2">
      <c r="A88" s="57">
        <v>1</v>
      </c>
      <c r="B88" s="70">
        <v>2</v>
      </c>
      <c r="C88" s="70"/>
      <c r="D88" s="70"/>
      <c r="E88" s="57">
        <v>3</v>
      </c>
    </row>
    <row r="89" spans="1:5" s="33" customFormat="1" ht="37.5" customHeight="1" x14ac:dyDescent="0.2">
      <c r="A89" s="57">
        <v>1</v>
      </c>
      <c r="B89" s="71" t="s">
        <v>92</v>
      </c>
      <c r="C89" s="71"/>
      <c r="D89" s="71"/>
      <c r="E89" s="57">
        <v>164</v>
      </c>
    </row>
    <row r="90" spans="1:5" s="33" customFormat="1" ht="33" customHeight="1" x14ac:dyDescent="0.2">
      <c r="A90" s="57">
        <v>2</v>
      </c>
      <c r="B90" s="71" t="s">
        <v>93</v>
      </c>
      <c r="C90" s="71"/>
      <c r="D90" s="71"/>
      <c r="E90" s="57">
        <v>23426</v>
      </c>
    </row>
    <row r="91" spans="1:5" s="33" customFormat="1" ht="35.25" customHeight="1" x14ac:dyDescent="0.2">
      <c r="A91" s="57">
        <v>3</v>
      </c>
      <c r="B91" s="71" t="s">
        <v>95</v>
      </c>
      <c r="C91" s="71"/>
      <c r="D91" s="71"/>
      <c r="E91" s="57">
        <v>3157</v>
      </c>
    </row>
    <row r="92" spans="1:5" s="33" customFormat="1" ht="35.25" customHeight="1" x14ac:dyDescent="0.2">
      <c r="A92" s="57">
        <v>4</v>
      </c>
      <c r="B92" s="72" t="s">
        <v>96</v>
      </c>
      <c r="C92" s="73"/>
      <c r="D92" s="74"/>
      <c r="E92" s="57">
        <v>321850</v>
      </c>
    </row>
    <row r="93" spans="1:5" ht="32.25" customHeight="1" x14ac:dyDescent="0.25">
      <c r="A93" s="68" t="s">
        <v>123</v>
      </c>
      <c r="B93" s="68"/>
      <c r="C93" s="68"/>
      <c r="D93" s="41"/>
      <c r="E93" s="51" t="s">
        <v>124</v>
      </c>
    </row>
    <row r="101" spans="1:5" x14ac:dyDescent="0.2">
      <c r="E101" s="18" t="s">
        <v>105</v>
      </c>
    </row>
    <row r="102" spans="1:5" ht="15.75" x14ac:dyDescent="0.25">
      <c r="A102" s="66"/>
      <c r="B102" s="66"/>
      <c r="C102" s="66"/>
      <c r="D102" s="67"/>
      <c r="E102" s="67"/>
    </row>
    <row r="108" spans="1:5" x14ac:dyDescent="0.2">
      <c r="E108" s="18" t="s">
        <v>82</v>
      </c>
    </row>
  </sheetData>
  <mergeCells count="90">
    <mergeCell ref="A9:B9"/>
    <mergeCell ref="A16:B16"/>
    <mergeCell ref="A17:B17"/>
    <mergeCell ref="A18:B18"/>
    <mergeCell ref="B2:E2"/>
    <mergeCell ref="B3:E3"/>
    <mergeCell ref="A6:B6"/>
    <mergeCell ref="A7:B7"/>
    <mergeCell ref="A8:E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35:B35"/>
    <mergeCell ref="A22:B22"/>
    <mergeCell ref="A23:B23"/>
    <mergeCell ref="A24:E24"/>
    <mergeCell ref="A25:B25"/>
    <mergeCell ref="A26:B26"/>
    <mergeCell ref="A27:B27"/>
    <mergeCell ref="A28:B28"/>
    <mergeCell ref="A30:B30"/>
    <mergeCell ref="A33:B33"/>
    <mergeCell ref="A34:B34"/>
    <mergeCell ref="A32:B32"/>
    <mergeCell ref="A29:B29"/>
    <mergeCell ref="A31:B31"/>
    <mergeCell ref="A54:B54"/>
    <mergeCell ref="A55:B55"/>
    <mergeCell ref="A56:B56"/>
    <mergeCell ref="A36:B36"/>
    <mergeCell ref="A37:B37"/>
    <mergeCell ref="A38:B38"/>
    <mergeCell ref="A39:B39"/>
    <mergeCell ref="A40:B40"/>
    <mergeCell ref="A48:B48"/>
    <mergeCell ref="A63:B63"/>
    <mergeCell ref="A65:B65"/>
    <mergeCell ref="A66:B66"/>
    <mergeCell ref="A41:B41"/>
    <mergeCell ref="A42:B42"/>
    <mergeCell ref="A43:B43"/>
    <mergeCell ref="A44:B44"/>
    <mergeCell ref="A57:B57"/>
    <mergeCell ref="A45:B45"/>
    <mergeCell ref="A46:B46"/>
    <mergeCell ref="A47:B47"/>
    <mergeCell ref="A49:B49"/>
    <mergeCell ref="A50:B50"/>
    <mergeCell ref="A51:B51"/>
    <mergeCell ref="A52:B52"/>
    <mergeCell ref="A53:B53"/>
    <mergeCell ref="A58:B58"/>
    <mergeCell ref="A59:B59"/>
    <mergeCell ref="A60:B60"/>
    <mergeCell ref="A61:B61"/>
    <mergeCell ref="A62:B62"/>
    <mergeCell ref="A78:B78"/>
    <mergeCell ref="A64:B64"/>
    <mergeCell ref="A67:B67"/>
    <mergeCell ref="A73:B73"/>
    <mergeCell ref="A74:B74"/>
    <mergeCell ref="A75:B75"/>
    <mergeCell ref="A76:B76"/>
    <mergeCell ref="A77:B77"/>
    <mergeCell ref="A68:E68"/>
    <mergeCell ref="A69:B69"/>
    <mergeCell ref="A70:B70"/>
    <mergeCell ref="A71:B71"/>
    <mergeCell ref="A72:B72"/>
    <mergeCell ref="A80:B80"/>
    <mergeCell ref="A81:B81"/>
    <mergeCell ref="A82:B82"/>
    <mergeCell ref="A83:B83"/>
    <mergeCell ref="A79:B79"/>
    <mergeCell ref="A102:C102"/>
    <mergeCell ref="D102:E102"/>
    <mergeCell ref="A93:C93"/>
    <mergeCell ref="A85:E85"/>
    <mergeCell ref="B87:D87"/>
    <mergeCell ref="B88:D88"/>
    <mergeCell ref="B89:D89"/>
    <mergeCell ref="B90:D90"/>
    <mergeCell ref="B91:D91"/>
    <mergeCell ref="B92:D92"/>
  </mergeCells>
  <pageMargins left="0.74803149606299213" right="0.47244094488188981" top="0.55118110236220474" bottom="0.55118110236220474" header="0.31496062992125984" footer="0.31496062992125984"/>
  <pageSetup paperSize="9" scale="7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view="pageBreakPreview" topLeftCell="A16" zoomScaleNormal="130" zoomScaleSheetLayoutView="100" workbookViewId="0">
      <selection activeCell="D19" sqref="D19:E19"/>
    </sheetView>
  </sheetViews>
  <sheetFormatPr defaultRowHeight="12.75" x14ac:dyDescent="0.2"/>
  <cols>
    <col min="1" max="1" width="4.85546875" customWidth="1"/>
    <col min="2" max="2" width="37.5703125" customWidth="1"/>
    <col min="3" max="3" width="19.85546875" style="5" customWidth="1"/>
    <col min="4" max="4" width="18.5703125" style="5" customWidth="1"/>
    <col min="5" max="5" width="17.85546875" customWidth="1"/>
    <col min="6" max="6" width="10.140625" customWidth="1"/>
    <col min="8" max="8" width="11.42578125" hidden="1" customWidth="1"/>
  </cols>
  <sheetData>
    <row r="1" spans="1:8" ht="15.75" x14ac:dyDescent="0.25">
      <c r="B1" s="1"/>
      <c r="C1" s="2"/>
      <c r="D1" s="4"/>
      <c r="E1" s="3"/>
    </row>
    <row r="2" spans="1:8" ht="37.5" customHeight="1" x14ac:dyDescent="0.3">
      <c r="B2" s="98" t="s">
        <v>107</v>
      </c>
      <c r="C2" s="98"/>
      <c r="D2" s="98"/>
      <c r="E2" s="98"/>
    </row>
    <row r="3" spans="1:8" ht="18" x14ac:dyDescent="0.25">
      <c r="B3" s="19"/>
      <c r="C3" s="20"/>
      <c r="D3" s="21"/>
      <c r="E3" s="19"/>
    </row>
    <row r="4" spans="1:8" ht="15.75" customHeight="1" x14ac:dyDescent="0.2">
      <c r="A4" s="99"/>
      <c r="B4" s="99"/>
      <c r="E4" s="6" t="s">
        <v>88</v>
      </c>
    </row>
    <row r="5" spans="1:8" ht="63" x14ac:dyDescent="0.2">
      <c r="A5" s="7" t="s">
        <v>70</v>
      </c>
      <c r="B5" s="7" t="s">
        <v>71</v>
      </c>
      <c r="C5" s="8" t="s">
        <v>108</v>
      </c>
      <c r="D5" s="8" t="s">
        <v>94</v>
      </c>
      <c r="E5" s="49" t="s">
        <v>72</v>
      </c>
    </row>
    <row r="6" spans="1:8" ht="15.75" x14ac:dyDescent="0.25">
      <c r="A6" s="9">
        <v>1</v>
      </c>
      <c r="B6" s="9">
        <v>2</v>
      </c>
      <c r="C6" s="10">
        <v>3</v>
      </c>
      <c r="D6" s="10">
        <v>4</v>
      </c>
      <c r="E6" s="9">
        <v>5</v>
      </c>
    </row>
    <row r="7" spans="1:8" ht="31.5" x14ac:dyDescent="0.2">
      <c r="A7" s="11">
        <v>1</v>
      </c>
      <c r="B7" s="12" t="s">
        <v>74</v>
      </c>
      <c r="C7" s="58">
        <v>1237349933.1700001</v>
      </c>
      <c r="D7" s="58">
        <v>1227194514.8199999</v>
      </c>
      <c r="E7" s="52">
        <f t="shared" ref="E7:E17" si="0">D7/C7*100</f>
        <v>99.179260605447112</v>
      </c>
      <c r="F7" s="13"/>
      <c r="H7" s="13" t="e">
        <f>#REF!+#REF!+#REF!</f>
        <v>#REF!</v>
      </c>
    </row>
    <row r="8" spans="1:8" ht="47.25" x14ac:dyDescent="0.2">
      <c r="A8" s="11">
        <v>2</v>
      </c>
      <c r="B8" s="12" t="s">
        <v>75</v>
      </c>
      <c r="C8" s="58">
        <v>118456878.59999999</v>
      </c>
      <c r="D8" s="58">
        <v>118456674.84</v>
      </c>
      <c r="E8" s="52">
        <f t="shared" si="0"/>
        <v>99.999827988038859</v>
      </c>
      <c r="F8" s="13"/>
      <c r="H8" s="13" t="e">
        <f>#REF!+#REF!+#REF!</f>
        <v>#REF!</v>
      </c>
    </row>
    <row r="9" spans="1:8" ht="31.5" x14ac:dyDescent="0.2">
      <c r="A9" s="11">
        <v>3</v>
      </c>
      <c r="B9" s="12" t="s">
        <v>76</v>
      </c>
      <c r="C9" s="58">
        <v>338923355.63</v>
      </c>
      <c r="D9" s="58">
        <v>326308439.17000002</v>
      </c>
      <c r="E9" s="52">
        <f t="shared" si="0"/>
        <v>96.277944186953107</v>
      </c>
      <c r="F9" s="13"/>
      <c r="H9" s="13" t="e">
        <f>#REF!+#REF!+#REF!</f>
        <v>#REF!</v>
      </c>
    </row>
    <row r="10" spans="1:8" ht="78.75" x14ac:dyDescent="0.2">
      <c r="A10" s="11">
        <v>4</v>
      </c>
      <c r="B10" s="12" t="s">
        <v>77</v>
      </c>
      <c r="C10" s="58">
        <v>35982472</v>
      </c>
      <c r="D10" s="58">
        <v>35913198.729999997</v>
      </c>
      <c r="E10" s="52">
        <f t="shared" si="0"/>
        <v>99.807480514401561</v>
      </c>
      <c r="F10" s="13"/>
      <c r="H10" s="13" t="e">
        <f>#REF!+#REF!+#REF!</f>
        <v>#REF!</v>
      </c>
    </row>
    <row r="11" spans="1:8" ht="31.5" x14ac:dyDescent="0.2">
      <c r="A11" s="11">
        <v>5</v>
      </c>
      <c r="B11" s="12" t="s">
        <v>78</v>
      </c>
      <c r="C11" s="58">
        <v>119901695.51000001</v>
      </c>
      <c r="D11" s="58">
        <v>118400199.18000001</v>
      </c>
      <c r="E11" s="52">
        <f t="shared" si="0"/>
        <v>98.747727191335031</v>
      </c>
      <c r="F11" s="13"/>
      <c r="H11" s="14" t="e">
        <f>#REF!+#REF!+#REF!</f>
        <v>#REF!</v>
      </c>
    </row>
    <row r="12" spans="1:8" ht="63" x14ac:dyDescent="0.2">
      <c r="A12" s="11">
        <v>6</v>
      </c>
      <c r="B12" s="12" t="s">
        <v>99</v>
      </c>
      <c r="C12" s="58">
        <v>117835201.59999999</v>
      </c>
      <c r="D12" s="58">
        <v>109710769.73</v>
      </c>
      <c r="E12" s="52">
        <f t="shared" si="0"/>
        <v>93.105259073957413</v>
      </c>
      <c r="F12" s="13"/>
      <c r="H12" s="14" t="e">
        <f>#REF!+#REF!+#REF!</f>
        <v>#REF!</v>
      </c>
    </row>
    <row r="13" spans="1:8" ht="63" x14ac:dyDescent="0.2">
      <c r="A13" s="11">
        <v>7</v>
      </c>
      <c r="B13" s="12" t="s">
        <v>79</v>
      </c>
      <c r="C13" s="58">
        <v>1808288.65</v>
      </c>
      <c r="D13" s="58">
        <v>1808288.65</v>
      </c>
      <c r="E13" s="52">
        <f t="shared" si="0"/>
        <v>100</v>
      </c>
      <c r="F13" s="13"/>
      <c r="H13" s="13" t="e">
        <f>#REF!+#REF!+#REF!</f>
        <v>#REF!</v>
      </c>
    </row>
    <row r="14" spans="1:8" ht="63" x14ac:dyDescent="0.2">
      <c r="A14" s="11">
        <v>8</v>
      </c>
      <c r="B14" s="12" t="s">
        <v>80</v>
      </c>
      <c r="C14" s="58">
        <v>93115852.299999997</v>
      </c>
      <c r="D14" s="58">
        <v>88125736.469999999</v>
      </c>
      <c r="E14" s="52">
        <f t="shared" si="0"/>
        <v>94.640959936743229</v>
      </c>
      <c r="F14" s="13"/>
      <c r="H14" s="14" t="e">
        <f>#REF!+#REF!+#REF!</f>
        <v>#REF!</v>
      </c>
    </row>
    <row r="15" spans="1:8" ht="47.25" x14ac:dyDescent="0.2">
      <c r="A15" s="11">
        <v>9</v>
      </c>
      <c r="B15" s="12" t="s">
        <v>81</v>
      </c>
      <c r="C15" s="58">
        <v>14028068</v>
      </c>
      <c r="D15" s="58">
        <v>14020809.130000001</v>
      </c>
      <c r="E15" s="52">
        <f t="shared" si="0"/>
        <v>99.948254670564765</v>
      </c>
      <c r="F15" s="13"/>
      <c r="H15" s="14" t="e">
        <f>#REF!+#REF!+#REF!</f>
        <v>#REF!</v>
      </c>
    </row>
    <row r="16" spans="1:8" ht="47.25" x14ac:dyDescent="0.2">
      <c r="A16" s="11">
        <v>10</v>
      </c>
      <c r="B16" s="53" t="s">
        <v>100</v>
      </c>
      <c r="C16" s="58">
        <v>39107812</v>
      </c>
      <c r="D16" s="58">
        <v>39107812</v>
      </c>
      <c r="E16" s="52">
        <f t="shared" si="0"/>
        <v>100</v>
      </c>
      <c r="F16" s="13"/>
      <c r="H16" s="14"/>
    </row>
    <row r="17" spans="1:11" ht="15.75" x14ac:dyDescent="0.2">
      <c r="A17" s="15"/>
      <c r="B17" s="16" t="s">
        <v>73</v>
      </c>
      <c r="C17" s="50">
        <f>C7+C8+C9+C10+C11+C12+C13+C14+C15+C16</f>
        <v>2116509557.46</v>
      </c>
      <c r="D17" s="50">
        <f>D7+D8+D9+D10+D11+D12+D13+D14+D15+D16</f>
        <v>2079046442.7200003</v>
      </c>
      <c r="E17" s="8">
        <f t="shared" si="0"/>
        <v>98.229957686325847</v>
      </c>
      <c r="F17" s="13"/>
      <c r="H17" s="13" t="e">
        <f>#REF!+#REF!+#REF!</f>
        <v>#REF!</v>
      </c>
    </row>
    <row r="18" spans="1:11" s="18" customFormat="1" ht="15.75" x14ac:dyDescent="0.25">
      <c r="A18" s="100"/>
      <c r="B18" s="100"/>
      <c r="C18" s="100"/>
      <c r="D18" s="101"/>
      <c r="E18" s="101"/>
      <c r="F18" s="17"/>
      <c r="G18" s="17"/>
      <c r="H18" s="17"/>
      <c r="I18" s="17"/>
      <c r="J18" s="17"/>
      <c r="K18" s="17"/>
    </row>
    <row r="19" spans="1:11" ht="30" customHeight="1" x14ac:dyDescent="0.25">
      <c r="A19" s="68" t="s">
        <v>123</v>
      </c>
      <c r="B19" s="68"/>
      <c r="C19" s="68"/>
      <c r="D19" s="67" t="s">
        <v>124</v>
      </c>
      <c r="E19" s="102"/>
      <c r="F19" s="44"/>
    </row>
    <row r="20" spans="1:11" x14ac:dyDescent="0.2">
      <c r="A20" s="44"/>
      <c r="B20" s="44"/>
      <c r="C20" s="45"/>
      <c r="D20" s="45"/>
      <c r="E20" s="44"/>
      <c r="F20" s="44"/>
    </row>
    <row r="21" spans="1:11" ht="15.75" x14ac:dyDescent="0.25">
      <c r="B21" s="97"/>
      <c r="C21" s="97"/>
    </row>
  </sheetData>
  <mergeCells count="7">
    <mergeCell ref="B21:C21"/>
    <mergeCell ref="B2:E2"/>
    <mergeCell ref="A4:B4"/>
    <mergeCell ref="A18:C18"/>
    <mergeCell ref="D18:E18"/>
    <mergeCell ref="A19:C19"/>
    <mergeCell ref="D19:E19"/>
  </mergeCells>
  <pageMargins left="0.7" right="0.7" top="0.75" bottom="0.7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workbookViewId="0">
      <selection activeCell="A6" sqref="A6"/>
    </sheetView>
  </sheetViews>
  <sheetFormatPr defaultRowHeight="12.75" x14ac:dyDescent="0.2"/>
  <cols>
    <col min="1" max="1" width="45" customWidth="1"/>
    <col min="2" max="2" width="31.7109375" customWidth="1"/>
    <col min="3" max="3" width="27.42578125" customWidth="1"/>
  </cols>
  <sheetData>
    <row r="1" spans="1:4" ht="22.5" customHeight="1" x14ac:dyDescent="0.2"/>
    <row r="2" spans="1:4" ht="24.75" customHeight="1" x14ac:dyDescent="0.2">
      <c r="A2" s="103" t="s">
        <v>117</v>
      </c>
      <c r="B2" s="104"/>
      <c r="C2" s="104"/>
    </row>
    <row r="3" spans="1:4" ht="25.5" customHeight="1" x14ac:dyDescent="0.2">
      <c r="A3" s="104"/>
      <c r="B3" s="104"/>
      <c r="C3" s="104"/>
    </row>
    <row r="4" spans="1:4" ht="21" customHeight="1" x14ac:dyDescent="0.2">
      <c r="A4" s="11" t="s">
        <v>112</v>
      </c>
      <c r="B4" s="11" t="s">
        <v>113</v>
      </c>
      <c r="C4" s="11" t="s">
        <v>114</v>
      </c>
    </row>
    <row r="5" spans="1:4" ht="57" customHeight="1" x14ac:dyDescent="0.2">
      <c r="A5" s="11" t="s">
        <v>118</v>
      </c>
      <c r="B5" s="61"/>
      <c r="C5" s="62">
        <v>200000</v>
      </c>
    </row>
    <row r="6" spans="1:4" ht="65.25" customHeight="1" x14ac:dyDescent="0.2">
      <c r="A6" s="65" t="s">
        <v>119</v>
      </c>
      <c r="B6" s="11" t="s">
        <v>120</v>
      </c>
      <c r="C6" s="62">
        <v>500000</v>
      </c>
      <c r="D6" s="60"/>
    </row>
    <row r="7" spans="1:4" ht="63.75" customHeight="1" x14ac:dyDescent="0.25">
      <c r="A7" s="9" t="s">
        <v>121</v>
      </c>
      <c r="B7" s="11" t="s">
        <v>122</v>
      </c>
      <c r="C7" s="63">
        <v>0</v>
      </c>
    </row>
    <row r="9" spans="1:4" ht="15" x14ac:dyDescent="0.25">
      <c r="A9" s="100" t="s">
        <v>115</v>
      </c>
      <c r="B9" s="105"/>
      <c r="C9" s="59" t="s">
        <v>116</v>
      </c>
    </row>
    <row r="10" spans="1:4" x14ac:dyDescent="0.2">
      <c r="C10" s="64"/>
    </row>
    <row r="11" spans="1:4" ht="15.75" x14ac:dyDescent="0.25">
      <c r="A11" s="106" t="s">
        <v>125</v>
      </c>
      <c r="B11" s="106"/>
      <c r="C11" s="106"/>
    </row>
  </sheetData>
  <mergeCells count="3">
    <mergeCell ref="A2:C3"/>
    <mergeCell ref="A9:B9"/>
    <mergeCell ref="A11:C11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исполнение </vt:lpstr>
      <vt:lpstr>М П</vt:lpstr>
      <vt:lpstr>Резервный фонд</vt:lpstr>
      <vt:lpstr>'исполнение '!Область_печати</vt:lpstr>
      <vt:lpstr>'М П'!Область_печати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141</cp:lastModifiedBy>
  <cp:lastPrinted>2019-01-18T04:13:42Z</cp:lastPrinted>
  <dcterms:created xsi:type="dcterms:W3CDTF">1996-10-08T23:32:33Z</dcterms:created>
  <dcterms:modified xsi:type="dcterms:W3CDTF">2019-01-18T04:13:43Z</dcterms:modified>
  <cp:contentStatus/>
</cp:coreProperties>
</file>