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9.2018  " sheetId="53" r:id="rId1"/>
    <sheet name="на 01.08.2018  " sheetId="52" r:id="rId2"/>
    <sheet name="на 01.07.2018    " sheetId="51" r:id="rId3"/>
    <sheet name="на 01.06.2018   " sheetId="50" r:id="rId4"/>
    <sheet name="на 01.05.2018  " sheetId="49" r:id="rId5"/>
    <sheet name="на 01.04.2018 " sheetId="48" r:id="rId6"/>
    <sheet name="на 01.03.2018 " sheetId="47" r:id="rId7"/>
    <sheet name="на 01.02.2018" sheetId="46" r:id="rId8"/>
  </sheets>
  <calcPr calcId="145621"/>
</workbook>
</file>

<file path=xl/calcChain.xml><?xml version="1.0" encoding="utf-8"?>
<calcChain xmlns="http://schemas.openxmlformats.org/spreadsheetml/2006/main">
  <c r="F53" i="53" l="1"/>
  <c r="F52" i="53"/>
  <c r="F51" i="53"/>
  <c r="F50" i="53"/>
  <c r="F49" i="53"/>
  <c r="F48" i="53"/>
  <c r="F47" i="53"/>
  <c r="F46" i="53"/>
  <c r="F45" i="53"/>
  <c r="F44" i="53"/>
  <c r="F43" i="53"/>
  <c r="F42" i="53"/>
  <c r="F41" i="53"/>
  <c r="F39" i="53"/>
  <c r="F38" i="53"/>
  <c r="F37" i="53"/>
  <c r="F36" i="53"/>
  <c r="F35" i="53"/>
  <c r="F34" i="53"/>
  <c r="F33" i="53"/>
  <c r="F32" i="53"/>
  <c r="F31" i="53"/>
  <c r="F29" i="53"/>
  <c r="F28" i="53"/>
  <c r="F27" i="53"/>
  <c r="F26" i="53"/>
  <c r="F25" i="53"/>
  <c r="F24" i="53"/>
  <c r="F23" i="53"/>
  <c r="F21" i="53"/>
  <c r="F20" i="53"/>
  <c r="F19" i="53"/>
  <c r="F18" i="53"/>
  <c r="F17" i="53"/>
  <c r="F16" i="53"/>
  <c r="F15" i="53"/>
  <c r="F14" i="53"/>
  <c r="F13" i="53"/>
  <c r="F11" i="53"/>
  <c r="F9" i="53"/>
  <c r="E55" i="53"/>
  <c r="E54" i="53"/>
  <c r="E52" i="53"/>
  <c r="E50" i="53"/>
  <c r="E49" i="53"/>
  <c r="E48" i="53"/>
  <c r="E47" i="53"/>
  <c r="E45" i="53"/>
  <c r="E44" i="53"/>
  <c r="E43" i="53"/>
  <c r="E40" i="53"/>
  <c r="E36" i="53"/>
  <c r="E34" i="53"/>
  <c r="E33" i="53"/>
  <c r="E32" i="53"/>
  <c r="E30" i="53"/>
  <c r="E28" i="53"/>
  <c r="E27" i="53"/>
  <c r="E26" i="53"/>
  <c r="E25" i="53"/>
  <c r="E23" i="53"/>
  <c r="E22" i="53"/>
  <c r="E20" i="53"/>
  <c r="E19" i="53"/>
  <c r="E18" i="53"/>
  <c r="E17" i="53"/>
  <c r="E15" i="53"/>
  <c r="E14" i="53"/>
  <c r="E13" i="53"/>
  <c r="E12" i="53"/>
  <c r="E11" i="53"/>
  <c r="E10" i="53"/>
  <c r="D13" i="53"/>
  <c r="D27" i="53"/>
  <c r="D54" i="53"/>
  <c r="C54" i="53"/>
  <c r="D49" i="53"/>
  <c r="C49" i="53"/>
  <c r="D43" i="53"/>
  <c r="C43" i="53"/>
  <c r="D41" i="53"/>
  <c r="C41" i="53"/>
  <c r="D32" i="53"/>
  <c r="C32" i="53"/>
  <c r="C27" i="53"/>
  <c r="D23" i="53"/>
  <c r="C23" i="53"/>
  <c r="C13" i="53"/>
  <c r="D8" i="53"/>
  <c r="C8" i="53"/>
  <c r="F8" i="53" l="1"/>
  <c r="E8" i="53"/>
  <c r="F53" i="52"/>
  <c r="F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0" i="52"/>
  <c r="F29" i="52"/>
  <c r="F27" i="52"/>
  <c r="F26" i="52"/>
  <c r="F25" i="52"/>
  <c r="F24" i="52"/>
  <c r="F23" i="52"/>
  <c r="F21" i="52"/>
  <c r="F20" i="52"/>
  <c r="F19" i="52"/>
  <c r="F18" i="52"/>
  <c r="F17" i="52"/>
  <c r="F16" i="52"/>
  <c r="F15" i="52"/>
  <c r="F14" i="52"/>
  <c r="F11" i="52"/>
  <c r="F9" i="52"/>
  <c r="E55" i="52"/>
  <c r="E54" i="52"/>
  <c r="E52" i="52"/>
  <c r="E50" i="52"/>
  <c r="E49" i="52"/>
  <c r="E48" i="52"/>
  <c r="E47" i="52"/>
  <c r="E45" i="52"/>
  <c r="E44" i="52"/>
  <c r="E43" i="52"/>
  <c r="E40" i="52"/>
  <c r="E36" i="52"/>
  <c r="E34" i="52"/>
  <c r="E33" i="52"/>
  <c r="E32" i="52"/>
  <c r="E31" i="52"/>
  <c r="E29" i="52"/>
  <c r="E28" i="52"/>
  <c r="E27" i="52"/>
  <c r="E26" i="52"/>
  <c r="E24" i="52"/>
  <c r="E22" i="52"/>
  <c r="E20" i="52"/>
  <c r="E19" i="52"/>
  <c r="E18" i="52"/>
  <c r="E17" i="52"/>
  <c r="E15" i="52"/>
  <c r="E14" i="52"/>
  <c r="E12" i="52"/>
  <c r="E11" i="52"/>
  <c r="E10" i="52"/>
  <c r="D49" i="52"/>
  <c r="D43" i="52"/>
  <c r="C43" i="52"/>
  <c r="D32" i="52"/>
  <c r="D13" i="52"/>
  <c r="F13" i="52" s="1"/>
  <c r="D8" i="52"/>
  <c r="D54" i="52"/>
  <c r="C54" i="52"/>
  <c r="C49" i="52"/>
  <c r="D41" i="52"/>
  <c r="C41" i="52"/>
  <c r="C32" i="52"/>
  <c r="D28" i="52"/>
  <c r="F28" i="52" s="1"/>
  <c r="C28" i="52"/>
  <c r="D24" i="52"/>
  <c r="C24" i="52"/>
  <c r="C13" i="52"/>
  <c r="C8" i="52"/>
  <c r="E13" i="52" l="1"/>
  <c r="E8" i="52"/>
  <c r="F8" i="52"/>
  <c r="F52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E52" i="51"/>
  <c r="E51" i="51"/>
  <c r="E50" i="51"/>
  <c r="E48" i="51"/>
  <c r="E47" i="51"/>
  <c r="E45" i="51"/>
  <c r="E44" i="51"/>
  <c r="E43" i="51"/>
  <c r="E42" i="51"/>
  <c r="E39" i="51"/>
  <c r="E36" i="51"/>
  <c r="E34" i="51"/>
  <c r="E33" i="51"/>
  <c r="E32" i="51"/>
  <c r="E31" i="51"/>
  <c r="E29" i="51"/>
  <c r="E28" i="51"/>
  <c r="E27" i="51"/>
  <c r="E26" i="51"/>
  <c r="E24" i="51"/>
  <c r="E23" i="51"/>
  <c r="E21" i="51"/>
  <c r="E20" i="51"/>
  <c r="E19" i="51"/>
  <c r="E18" i="51"/>
  <c r="E16" i="51"/>
  <c r="E15" i="51"/>
  <c r="E14" i="51"/>
  <c r="E12" i="51"/>
  <c r="E11" i="51"/>
  <c r="E10" i="51"/>
  <c r="D42" i="51"/>
  <c r="D28" i="51"/>
  <c r="C28" i="51"/>
  <c r="D51" i="51"/>
  <c r="C51" i="51"/>
  <c r="D47" i="51"/>
  <c r="C47" i="51"/>
  <c r="C42" i="51"/>
  <c r="D40" i="51"/>
  <c r="C40" i="51"/>
  <c r="D32" i="51"/>
  <c r="C32" i="51"/>
  <c r="D24" i="51"/>
  <c r="C24" i="51"/>
  <c r="D14" i="51"/>
  <c r="C14" i="51"/>
  <c r="D8" i="51"/>
  <c r="C8" i="51"/>
  <c r="E8" i="51" l="1"/>
  <c r="F8" i="51"/>
  <c r="D46" i="50"/>
  <c r="C46" i="50"/>
  <c r="F46" i="50" s="1"/>
  <c r="F51" i="50"/>
  <c r="F50" i="50"/>
  <c r="F49" i="50"/>
  <c r="F48" i="50"/>
  <c r="F47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E51" i="50"/>
  <c r="E50" i="50"/>
  <c r="E49" i="50"/>
  <c r="E47" i="50"/>
  <c r="E46" i="50"/>
  <c r="E43" i="50"/>
  <c r="E42" i="50"/>
  <c r="E41" i="50"/>
  <c r="E40" i="50"/>
  <c r="E37" i="50"/>
  <c r="E34" i="50"/>
  <c r="E32" i="50"/>
  <c r="E31" i="50"/>
  <c r="E30" i="50"/>
  <c r="E29" i="50"/>
  <c r="E28" i="50"/>
  <c r="E27" i="50"/>
  <c r="E26" i="50"/>
  <c r="E24" i="50"/>
  <c r="E23" i="50"/>
  <c r="E21" i="50"/>
  <c r="E20" i="50"/>
  <c r="E19" i="50"/>
  <c r="E16" i="50"/>
  <c r="E15" i="50"/>
  <c r="E14" i="50"/>
  <c r="E12" i="50"/>
  <c r="E11" i="50"/>
  <c r="E10" i="50"/>
  <c r="D40" i="50"/>
  <c r="C40" i="50"/>
  <c r="D30" i="50"/>
  <c r="D14" i="50"/>
  <c r="D8" i="50"/>
  <c r="D50" i="50"/>
  <c r="C50" i="50"/>
  <c r="D38" i="50"/>
  <c r="C38" i="50"/>
  <c r="C30" i="50"/>
  <c r="D28" i="50"/>
  <c r="C28" i="50"/>
  <c r="D24" i="50"/>
  <c r="C24" i="50"/>
  <c r="C14" i="50"/>
  <c r="C8" i="50"/>
  <c r="F8" i="50" l="1"/>
  <c r="E8" i="50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29" i="49"/>
  <c r="F28" i="49"/>
  <c r="F27" i="49"/>
  <c r="F26" i="49"/>
  <c r="F25" i="49"/>
  <c r="F24" i="49"/>
  <c r="F23" i="49"/>
  <c r="F21" i="49"/>
  <c r="F20" i="49"/>
  <c r="F19" i="49"/>
  <c r="F18" i="49"/>
  <c r="F17" i="49"/>
  <c r="F16" i="49"/>
  <c r="F15" i="49"/>
  <c r="F14" i="49"/>
  <c r="F13" i="49"/>
  <c r="F11" i="49"/>
  <c r="F9" i="49"/>
  <c r="E50" i="49"/>
  <c r="E49" i="49"/>
  <c r="E45" i="49"/>
  <c r="E44" i="49"/>
  <c r="E43" i="49"/>
  <c r="E42" i="49"/>
  <c r="E41" i="49"/>
  <c r="E40" i="49"/>
  <c r="E34" i="49"/>
  <c r="E32" i="49"/>
  <c r="E31" i="49"/>
  <c r="E29" i="49"/>
  <c r="E28" i="49"/>
  <c r="E27" i="49"/>
  <c r="E26" i="49"/>
  <c r="E24" i="49"/>
  <c r="E22" i="49"/>
  <c r="E21" i="49"/>
  <c r="E20" i="49"/>
  <c r="E19" i="49"/>
  <c r="E18" i="49"/>
  <c r="E15" i="49"/>
  <c r="E14" i="49"/>
  <c r="E13" i="49"/>
  <c r="E12" i="49"/>
  <c r="E11" i="49"/>
  <c r="E10" i="49"/>
  <c r="D44" i="49"/>
  <c r="D30" i="49"/>
  <c r="D24" i="49"/>
  <c r="D13" i="49"/>
  <c r="D49" i="49"/>
  <c r="C49" i="49"/>
  <c r="C44" i="49"/>
  <c r="D40" i="49"/>
  <c r="C40" i="49"/>
  <c r="D38" i="49"/>
  <c r="C38" i="49"/>
  <c r="C30" i="49"/>
  <c r="E30" i="49" s="1"/>
  <c r="D28" i="49"/>
  <c r="C28" i="49"/>
  <c r="C24" i="49"/>
  <c r="C13" i="49"/>
  <c r="D8" i="49"/>
  <c r="C8" i="49"/>
  <c r="F30" i="49" l="1"/>
  <c r="F8" i="49"/>
  <c r="E8" i="49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E46" i="48"/>
  <c r="E45" i="48"/>
  <c r="E41" i="48"/>
  <c r="E40" i="48"/>
  <c r="E39" i="48"/>
  <c r="E38" i="48"/>
  <c r="E32" i="48"/>
  <c r="E31" i="48"/>
  <c r="E30" i="48"/>
  <c r="E29" i="48"/>
  <c r="E28" i="48"/>
  <c r="E27" i="48"/>
  <c r="E26" i="48"/>
  <c r="E25" i="48"/>
  <c r="E23" i="48"/>
  <c r="E22" i="48"/>
  <c r="E21" i="48"/>
  <c r="E20" i="48"/>
  <c r="E19" i="48"/>
  <c r="E18" i="48"/>
  <c r="E17" i="48"/>
  <c r="E15" i="48"/>
  <c r="E14" i="48"/>
  <c r="E13" i="48"/>
  <c r="E12" i="48"/>
  <c r="E11" i="48"/>
  <c r="E10" i="48"/>
  <c r="D45" i="48" l="1"/>
  <c r="C45" i="48"/>
  <c r="D29" i="48"/>
  <c r="D22" i="48"/>
  <c r="C22" i="48"/>
  <c r="D13" i="48"/>
  <c r="C13" i="48"/>
  <c r="D42" i="48"/>
  <c r="C42" i="48"/>
  <c r="D38" i="48"/>
  <c r="C38" i="48"/>
  <c r="D36" i="48"/>
  <c r="C36" i="48"/>
  <c r="C29" i="48"/>
  <c r="D27" i="48"/>
  <c r="C27" i="48"/>
  <c r="D8" i="48"/>
  <c r="C8" i="48"/>
  <c r="F8" i="48" l="1"/>
  <c r="E8" i="48"/>
  <c r="F47" i="47"/>
  <c r="F46" i="47"/>
  <c r="C45" i="47"/>
  <c r="D45" i="47"/>
  <c r="F44" i="47"/>
  <c r="F43" i="47"/>
  <c r="F42" i="47"/>
  <c r="F41" i="47"/>
  <c r="F40" i="47"/>
  <c r="F39" i="47"/>
  <c r="F37" i="47"/>
  <c r="F36" i="47"/>
  <c r="F35" i="47"/>
  <c r="F34" i="47"/>
  <c r="F33" i="47"/>
  <c r="F32" i="47"/>
  <c r="F31" i="47"/>
  <c r="F30" i="47"/>
  <c r="F29" i="47"/>
  <c r="F27" i="47"/>
  <c r="F26" i="47"/>
  <c r="F25" i="47"/>
  <c r="F24" i="47"/>
  <c r="F23" i="47"/>
  <c r="F22" i="47"/>
  <c r="F20" i="47"/>
  <c r="F19" i="47"/>
  <c r="F18" i="47"/>
  <c r="F17" i="47"/>
  <c r="F16" i="47"/>
  <c r="F15" i="47"/>
  <c r="F14" i="47"/>
  <c r="F13" i="47"/>
  <c r="F11" i="47"/>
  <c r="F10" i="47"/>
  <c r="F9" i="47"/>
  <c r="E42" i="47"/>
  <c r="E41" i="47"/>
  <c r="E40" i="47"/>
  <c r="E39" i="47"/>
  <c r="E36" i="47"/>
  <c r="E31" i="47"/>
  <c r="E30" i="47"/>
  <c r="E29" i="47"/>
  <c r="E27" i="47"/>
  <c r="E26" i="47"/>
  <c r="E24" i="47"/>
  <c r="E22" i="47"/>
  <c r="E21" i="47"/>
  <c r="E20" i="47"/>
  <c r="E19" i="47"/>
  <c r="E17" i="47"/>
  <c r="E15" i="47"/>
  <c r="E14" i="47"/>
  <c r="E13" i="47"/>
  <c r="E12" i="47"/>
  <c r="E11" i="47"/>
  <c r="D28" i="47"/>
  <c r="D22" i="47" l="1"/>
  <c r="D8" i="47"/>
  <c r="C8" i="47"/>
  <c r="F45" i="47"/>
  <c r="D42" i="47"/>
  <c r="C42" i="47"/>
  <c r="D38" i="47"/>
  <c r="C38" i="47"/>
  <c r="D36" i="47"/>
  <c r="C36" i="47"/>
  <c r="C28" i="47"/>
  <c r="D26" i="47"/>
  <c r="C26" i="47"/>
  <c r="C22" i="47"/>
  <c r="D13" i="47"/>
  <c r="C13" i="47"/>
  <c r="F38" i="47" l="1"/>
  <c r="E38" i="47"/>
  <c r="E28" i="47"/>
  <c r="F28" i="47"/>
  <c r="E8" i="47"/>
  <c r="F8" i="47"/>
  <c r="F33" i="46"/>
  <c r="F32" i="46"/>
  <c r="F24" i="46"/>
  <c r="F23" i="46"/>
  <c r="F22" i="46"/>
  <c r="F14" i="46"/>
  <c r="F41" i="46"/>
  <c r="F42" i="46"/>
  <c r="F30" i="46"/>
  <c r="D11" i="46"/>
  <c r="C11" i="46"/>
  <c r="D25" i="46"/>
  <c r="C25" i="46"/>
  <c r="D8" i="46"/>
  <c r="C8" i="46"/>
  <c r="D20" i="46"/>
  <c r="C20" i="46"/>
  <c r="D23" i="46"/>
  <c r="C23" i="46"/>
  <c r="D34" i="46"/>
  <c r="C34" i="46"/>
  <c r="F40" i="46" l="1"/>
  <c r="F39" i="46"/>
  <c r="F37" i="46"/>
  <c r="F36" i="46"/>
  <c r="F35" i="46"/>
  <c r="F31" i="46"/>
  <c r="F29" i="46"/>
  <c r="F28" i="46"/>
  <c r="F27" i="46"/>
  <c r="F26" i="46"/>
  <c r="F21" i="46"/>
  <c r="F18" i="46"/>
  <c r="F17" i="46"/>
  <c r="F16" i="46"/>
  <c r="F15" i="46"/>
  <c r="F13" i="46"/>
  <c r="F12" i="46"/>
  <c r="F9" i="46"/>
  <c r="E37" i="46"/>
  <c r="E36" i="46"/>
  <c r="E28" i="46"/>
  <c r="E26" i="46"/>
  <c r="E21" i="46"/>
  <c r="E19" i="46"/>
  <c r="E18" i="46"/>
  <c r="E17" i="46"/>
  <c r="E15" i="46"/>
  <c r="E13" i="46"/>
  <c r="E12" i="46"/>
  <c r="E10" i="46"/>
  <c r="E9" i="46"/>
  <c r="D38" i="46"/>
  <c r="D41" i="46"/>
  <c r="C41" i="46"/>
  <c r="C38" i="46"/>
  <c r="D32" i="46"/>
  <c r="C32" i="46"/>
  <c r="F25" i="46" l="1"/>
  <c r="F20" i="46"/>
  <c r="E11" i="46"/>
  <c r="F38" i="46"/>
  <c r="E20" i="46"/>
  <c r="E25" i="46"/>
  <c r="F11" i="46"/>
  <c r="F34" i="46"/>
  <c r="E34" i="46"/>
  <c r="E8" i="46"/>
  <c r="F8" i="46"/>
</calcChain>
</file>

<file path=xl/sharedStrings.xml><?xml version="1.0" encoding="utf-8"?>
<sst xmlns="http://schemas.openxmlformats.org/spreadsheetml/2006/main" count="438" uniqueCount="73">
  <si>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</si>
  <si>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</si>
  <si>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</si>
  <si>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</si>
  <si>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</si>
  <si>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</si>
  <si>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</si>
  <si>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</si>
  <si>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</si>
  <si>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</si>
  <si>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</si>
  <si>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</si>
  <si>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</si>
  <si>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</si>
  <si>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</si>
  <si>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</si>
  <si>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</si>
  <si>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</si>
  <si>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</si>
  <si>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</si>
  <si>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</si>
  <si>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</si>
  <si>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</si>
  <si>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</si>
  <si>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</si>
  <si>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</si>
  <si>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</si>
  <si>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</si>
  <si>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</si>
  <si>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</si>
  <si>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</si>
  <si>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</si>
  <si>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</si>
  <si>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Управление социальной защиты населения администрации города Канска</t>
  </si>
  <si>
    <t>Канский городской Совет депутатов</t>
  </si>
  <si>
    <t>св200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</si>
  <si>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</si>
  <si>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</si>
  <si>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</si>
  <si>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 xml:space="preserve">Невыясненные поступления, зачисляемые в бюджеты городских округов 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</si>
  <si>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01.02.2018 года</t>
  </si>
  <si>
    <t>Исполнено на 01.02.2018г.</t>
  </si>
  <si>
    <t>Годовой прогноз поступления доходов на 01.02.2018г.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</si>
  <si>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01.03.2018 года</t>
  </si>
  <si>
    <t>Исполнено на 01.03.2018г.</t>
  </si>
  <si>
    <t>Годовой прогноз поступления доходов на 01.03.2018г.</t>
  </si>
  <si>
    <t>св1000</t>
  </si>
  <si>
    <t>Прочие неналоговые доходы бюджетов городских округов</t>
  </si>
  <si>
    <t xml:space="preserve">Прочие неналоговые доходы бюджетов городских округов 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</si>
  <si>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</si>
  <si>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01.04.2018 года</t>
  </si>
  <si>
    <t>Исполнено на 01.04.2018г.</t>
  </si>
  <si>
    <t>Годовой прогноз поступления доходов на 01.04.2018г.</t>
  </si>
  <si>
    <t>Управление строительства и жилищно-коммунального хозяйства администрации города Канска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</si>
  <si>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</si>
  <si>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компенсации затрат бюджетов  городских округов (возврат дебиторской задолженности прошлых лет)</t>
  </si>
  <si>
    <t>Исполнено на 01.05.2018г.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</si>
  <si>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01.05.2018 года</t>
  </si>
  <si>
    <t>Годовой прогноз поступления доходов на 01.05.2018г.</t>
  </si>
  <si>
    <t>Годовой прогноз поступления доходов на 01.06.2018г.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</si>
  <si>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01.06.2018 года</t>
  </si>
  <si>
    <t>Исполнено на 01.06.2018г.</t>
  </si>
  <si>
    <t>Годовой прогноз поступления доходов на 01.07.2018г.</t>
  </si>
  <si>
    <t>Исполнено на 01.07.2018г.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</si>
  <si>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01.07.2018 года</t>
  </si>
  <si>
    <t>Прочие доходы от компенсации затрат бюджетов городских округов (возврат дебиторской задолженности прошлых лет)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</si>
  <si>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01.08.2018 года</t>
  </si>
  <si>
    <t>Исполнено на 01.08.2018г.</t>
  </si>
  <si>
    <t>Годовой прогноз поступления доходов на 01.08.2018г.</t>
  </si>
  <si>
    <t>Прочие доходы от компенсации затрат бюдджетов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</si>
  <si>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01.09.2018 года</t>
  </si>
  <si>
    <t>Годовой прогноз поступления доходов на 01.09.2018г.</t>
  </si>
  <si>
    <t>Исполнено на 01.09.2018г.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</si>
</sst>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tabSelected="1" workbookViewId="0">
      <selection activeCell="F10" sqref="F1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70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71</v>
      </c>
      <c r="D5" s="44" t="s">
        <v>72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40" t="s">
        <v>4</v>
      </c>
      <c r="F7" s="40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944.8</v>
      </c>
      <c r="D8" s="9">
        <f>D9+D10+D11+D12</f>
        <v>949.8</v>
      </c>
      <c r="E8" s="9">
        <f>D8/C8*100</f>
        <v>100.52921253175275</v>
      </c>
      <c r="F8" s="9">
        <f>D8-C8</f>
        <v>5</v>
      </c>
    </row>
    <row r="9" spans="1:13" ht="81" customHeight="1" x14ac:dyDescent="0.25">
      <c r="A9" s="7">
        <v>2</v>
      </c>
      <c r="B9" s="14" t="s">
        <v>17</v>
      </c>
      <c r="C9" s="40">
        <v>0</v>
      </c>
      <c r="D9" s="40">
        <v>30</v>
      </c>
      <c r="E9" s="40"/>
      <c r="F9" s="40">
        <f t="shared" ref="F9:F53" si="0">D9-C9</f>
        <v>30</v>
      </c>
    </row>
    <row r="10" spans="1:13" ht="21.75" customHeight="1" x14ac:dyDescent="0.25">
      <c r="A10" s="7">
        <v>3</v>
      </c>
      <c r="B10" s="14" t="s">
        <v>21</v>
      </c>
      <c r="C10" s="40">
        <v>737</v>
      </c>
      <c r="D10" s="40">
        <v>737</v>
      </c>
      <c r="E10" s="40">
        <f t="shared" ref="E10:E55" si="1">D10/C10*100</f>
        <v>100</v>
      </c>
      <c r="F10" s="40"/>
    </row>
    <row r="11" spans="1:13" ht="47.25" x14ac:dyDescent="0.25">
      <c r="A11" s="7">
        <v>4</v>
      </c>
      <c r="B11" s="14" t="s">
        <v>19</v>
      </c>
      <c r="C11" s="40">
        <v>52.4</v>
      </c>
      <c r="D11" s="40">
        <v>27.4</v>
      </c>
      <c r="E11" s="40">
        <f t="shared" si="1"/>
        <v>52.290076335877863</v>
      </c>
      <c r="F11" s="40">
        <f t="shared" si="0"/>
        <v>-25</v>
      </c>
    </row>
    <row r="12" spans="1:13" ht="47.25" x14ac:dyDescent="0.25">
      <c r="A12" s="7">
        <v>5</v>
      </c>
      <c r="B12" s="14" t="s">
        <v>8</v>
      </c>
      <c r="C12" s="40">
        <v>155.4</v>
      </c>
      <c r="D12" s="40">
        <v>155.4</v>
      </c>
      <c r="E12" s="40">
        <f t="shared" si="1"/>
        <v>100</v>
      </c>
      <c r="F12" s="40"/>
    </row>
    <row r="13" spans="1:13" ht="31.5" x14ac:dyDescent="0.25">
      <c r="A13" s="12">
        <v>6</v>
      </c>
      <c r="B13" s="15" t="s">
        <v>36</v>
      </c>
      <c r="C13" s="9">
        <f>C14+C15+C17+C18+C19+C20+C21+C22</f>
        <v>45331.199999999997</v>
      </c>
      <c r="D13" s="9">
        <f>D14+D15+D16+D17+D18+D19+D20+D21+D22</f>
        <v>33085.9</v>
      </c>
      <c r="E13" s="9">
        <f t="shared" si="1"/>
        <v>72.987037625300019</v>
      </c>
      <c r="F13" s="9">
        <f t="shared" si="0"/>
        <v>-12245.299999999996</v>
      </c>
    </row>
    <row r="14" spans="1:13" ht="81" customHeight="1" x14ac:dyDescent="0.25">
      <c r="A14" s="7">
        <v>7</v>
      </c>
      <c r="B14" s="14" t="s">
        <v>9</v>
      </c>
      <c r="C14" s="40">
        <v>24977.3</v>
      </c>
      <c r="D14" s="40">
        <v>15143.8</v>
      </c>
      <c r="E14" s="40">
        <f t="shared" si="1"/>
        <v>60.6302522690603</v>
      </c>
      <c r="F14" s="40">
        <f t="shared" si="0"/>
        <v>-9833.5</v>
      </c>
    </row>
    <row r="15" spans="1:13" ht="38.25" customHeight="1" x14ac:dyDescent="0.25">
      <c r="A15" s="7">
        <v>8</v>
      </c>
      <c r="B15" s="14" t="s">
        <v>29</v>
      </c>
      <c r="C15" s="40">
        <v>6828</v>
      </c>
      <c r="D15" s="40">
        <v>5239.6000000000004</v>
      </c>
      <c r="E15" s="40">
        <f t="shared" si="1"/>
        <v>76.736965436438197</v>
      </c>
      <c r="F15" s="40">
        <f t="shared" si="0"/>
        <v>-1588.3999999999996</v>
      </c>
    </row>
    <row r="16" spans="1:13" ht="110.25" x14ac:dyDescent="0.25">
      <c r="A16" s="7">
        <v>9</v>
      </c>
      <c r="B16" s="14" t="s">
        <v>54</v>
      </c>
      <c r="C16" s="40">
        <v>0</v>
      </c>
      <c r="D16" s="40">
        <v>17.600000000000001</v>
      </c>
      <c r="E16" s="40"/>
      <c r="F16" s="40">
        <f t="shared" si="0"/>
        <v>17.600000000000001</v>
      </c>
    </row>
    <row r="17" spans="1:6" ht="52.5" customHeight="1" x14ac:dyDescent="0.25">
      <c r="A17" s="7">
        <v>10</v>
      </c>
      <c r="B17" s="14" t="s">
        <v>25</v>
      </c>
      <c r="C17" s="40">
        <v>175.1</v>
      </c>
      <c r="D17" s="40">
        <v>209.5</v>
      </c>
      <c r="E17" s="40">
        <f t="shared" si="1"/>
        <v>119.64591661907482</v>
      </c>
      <c r="F17" s="40">
        <f t="shared" si="0"/>
        <v>34.400000000000006</v>
      </c>
    </row>
    <row r="18" spans="1:6" ht="81" customHeight="1" x14ac:dyDescent="0.25">
      <c r="A18" s="7">
        <v>11</v>
      </c>
      <c r="B18" s="14" t="s">
        <v>17</v>
      </c>
      <c r="C18" s="40">
        <v>5478.3</v>
      </c>
      <c r="D18" s="40">
        <v>4219.5</v>
      </c>
      <c r="E18" s="40">
        <f t="shared" si="1"/>
        <v>77.022068889984112</v>
      </c>
      <c r="F18" s="40">
        <f t="shared" si="0"/>
        <v>-1258.8000000000002</v>
      </c>
    </row>
    <row r="19" spans="1:6" ht="39" customHeight="1" x14ac:dyDescent="0.25">
      <c r="A19" s="7">
        <v>12</v>
      </c>
      <c r="B19" s="14" t="s">
        <v>12</v>
      </c>
      <c r="C19" s="40">
        <v>468</v>
      </c>
      <c r="D19" s="40">
        <v>379.8</v>
      </c>
      <c r="E19" s="40">
        <f t="shared" si="1"/>
        <v>81.15384615384616</v>
      </c>
      <c r="F19" s="40">
        <f t="shared" si="0"/>
        <v>-88.199999999999989</v>
      </c>
    </row>
    <row r="20" spans="1:6" ht="94.5" x14ac:dyDescent="0.25">
      <c r="A20" s="7">
        <v>13</v>
      </c>
      <c r="B20" s="14" t="s">
        <v>20</v>
      </c>
      <c r="C20" s="40">
        <v>5880.7</v>
      </c>
      <c r="D20" s="40">
        <v>1869.5</v>
      </c>
      <c r="E20" s="40">
        <f t="shared" si="1"/>
        <v>31.790433111704392</v>
      </c>
      <c r="F20" s="40">
        <f t="shared" si="0"/>
        <v>-4011.2</v>
      </c>
    </row>
    <row r="21" spans="1:6" ht="63" x14ac:dyDescent="0.25">
      <c r="A21" s="7">
        <v>14</v>
      </c>
      <c r="B21" s="14" t="s">
        <v>26</v>
      </c>
      <c r="C21" s="40">
        <v>1250</v>
      </c>
      <c r="D21" s="40">
        <v>5732.8</v>
      </c>
      <c r="E21" s="40" t="s">
        <v>35</v>
      </c>
      <c r="F21" s="40">
        <f t="shared" si="0"/>
        <v>4482.8</v>
      </c>
    </row>
    <row r="22" spans="1:6" ht="47.25" x14ac:dyDescent="0.25">
      <c r="A22" s="7">
        <v>15</v>
      </c>
      <c r="B22" s="14" t="s">
        <v>8</v>
      </c>
      <c r="C22" s="40">
        <v>273.8</v>
      </c>
      <c r="D22" s="40">
        <v>273.8</v>
      </c>
      <c r="E22" s="40">
        <f t="shared" si="1"/>
        <v>100</v>
      </c>
      <c r="F22" s="40"/>
    </row>
    <row r="23" spans="1:6" ht="21" customHeight="1" x14ac:dyDescent="0.25">
      <c r="A23" s="12">
        <v>16</v>
      </c>
      <c r="B23" s="15" t="s">
        <v>37</v>
      </c>
      <c r="C23" s="13">
        <f>C25+C26+C24</f>
        <v>1638537.5</v>
      </c>
      <c r="D23" s="13">
        <f>D25+D26+D24</f>
        <v>1034884.6</v>
      </c>
      <c r="E23" s="9">
        <f t="shared" si="1"/>
        <v>63.159042743910341</v>
      </c>
      <c r="F23" s="9">
        <f t="shared" si="0"/>
        <v>-603652.9</v>
      </c>
    </row>
    <row r="24" spans="1:6" ht="22.5" customHeight="1" x14ac:dyDescent="0.25">
      <c r="A24" s="7">
        <v>17</v>
      </c>
      <c r="B24" s="14" t="s">
        <v>21</v>
      </c>
      <c r="C24" s="32">
        <v>2.2000000000000002</v>
      </c>
      <c r="D24" s="32">
        <v>144.5</v>
      </c>
      <c r="E24" s="40" t="s">
        <v>46</v>
      </c>
      <c r="F24" s="40">
        <f t="shared" si="0"/>
        <v>142.30000000000001</v>
      </c>
    </row>
    <row r="25" spans="1:6" ht="31.5" x14ac:dyDescent="0.25">
      <c r="A25" s="7">
        <v>18</v>
      </c>
      <c r="B25" s="16" t="s">
        <v>10</v>
      </c>
      <c r="C25" s="27">
        <v>1646384.6</v>
      </c>
      <c r="D25" s="40">
        <v>1042577.6</v>
      </c>
      <c r="E25" s="40">
        <f t="shared" si="1"/>
        <v>63.325276487644501</v>
      </c>
      <c r="F25" s="40">
        <f t="shared" si="0"/>
        <v>-603807.00000000012</v>
      </c>
    </row>
    <row r="26" spans="1:6" ht="47.25" x14ac:dyDescent="0.25">
      <c r="A26" s="7">
        <v>19</v>
      </c>
      <c r="B26" s="17" t="s">
        <v>11</v>
      </c>
      <c r="C26" s="40">
        <v>-7849.3</v>
      </c>
      <c r="D26" s="40">
        <v>-7837.5</v>
      </c>
      <c r="E26" s="40">
        <f t="shared" si="1"/>
        <v>99.849668123272139</v>
      </c>
      <c r="F26" s="40">
        <f t="shared" si="0"/>
        <v>11.800000000000182</v>
      </c>
    </row>
    <row r="27" spans="1:6" ht="54.75" customHeight="1" x14ac:dyDescent="0.25">
      <c r="A27" s="12">
        <v>20</v>
      </c>
      <c r="B27" s="15" t="s">
        <v>28</v>
      </c>
      <c r="C27" s="9">
        <f>C28+C30+C29</f>
        <v>1081.5</v>
      </c>
      <c r="D27" s="9">
        <f>D28+D30+D29+D31</f>
        <v>558.70000000000005</v>
      </c>
      <c r="E27" s="9">
        <f t="shared" si="1"/>
        <v>51.659731853906621</v>
      </c>
      <c r="F27" s="9">
        <f t="shared" si="0"/>
        <v>-522.79999999999995</v>
      </c>
    </row>
    <row r="28" spans="1:6" ht="22.5" customHeight="1" x14ac:dyDescent="0.25">
      <c r="A28" s="7">
        <v>21</v>
      </c>
      <c r="B28" s="16" t="s">
        <v>21</v>
      </c>
      <c r="C28" s="40">
        <v>1067.4000000000001</v>
      </c>
      <c r="D28" s="40">
        <v>533.70000000000005</v>
      </c>
      <c r="E28" s="40">
        <f t="shared" si="1"/>
        <v>50</v>
      </c>
      <c r="F28" s="40">
        <f t="shared" si="0"/>
        <v>-533.70000000000005</v>
      </c>
    </row>
    <row r="29" spans="1:6" ht="41.25" customHeight="1" x14ac:dyDescent="0.25">
      <c r="A29" s="7">
        <v>22</v>
      </c>
      <c r="B29" s="16" t="s">
        <v>65</v>
      </c>
      <c r="C29" s="40">
        <v>0</v>
      </c>
      <c r="D29" s="40">
        <v>10.6</v>
      </c>
      <c r="E29" s="40"/>
      <c r="F29" s="40">
        <f t="shared" si="0"/>
        <v>10.6</v>
      </c>
    </row>
    <row r="30" spans="1:6" ht="49.5" customHeight="1" x14ac:dyDescent="0.25">
      <c r="A30" s="7">
        <v>23</v>
      </c>
      <c r="B30" s="14" t="s">
        <v>8</v>
      </c>
      <c r="C30" s="40">
        <v>14.1</v>
      </c>
      <c r="D30" s="40">
        <v>14.1</v>
      </c>
      <c r="E30" s="40">
        <f t="shared" si="1"/>
        <v>100</v>
      </c>
      <c r="F30" s="40"/>
    </row>
    <row r="31" spans="1:6" ht="32.25" customHeight="1" x14ac:dyDescent="0.25">
      <c r="A31" s="7">
        <v>24</v>
      </c>
      <c r="B31" s="14" t="s">
        <v>39</v>
      </c>
      <c r="C31" s="40">
        <v>0</v>
      </c>
      <c r="D31" s="40">
        <v>0.3</v>
      </c>
      <c r="E31" s="40"/>
      <c r="F31" s="40">
        <f t="shared" si="0"/>
        <v>0.3</v>
      </c>
    </row>
    <row r="32" spans="1:6" ht="18.75" customHeight="1" x14ac:dyDescent="0.25">
      <c r="A32" s="12">
        <v>25</v>
      </c>
      <c r="B32" s="15" t="s">
        <v>38</v>
      </c>
      <c r="C32" s="9">
        <f>C34+C36+C40+C33</f>
        <v>3324.3</v>
      </c>
      <c r="D32" s="9">
        <f>D33+D34+D35+D36+D37+D38+D39+D40</f>
        <v>2784.3</v>
      </c>
      <c r="E32" s="9">
        <f t="shared" si="1"/>
        <v>83.755978702283187</v>
      </c>
      <c r="F32" s="9">
        <f t="shared" si="0"/>
        <v>-540</v>
      </c>
    </row>
    <row r="33" spans="1:7" ht="31.5" x14ac:dyDescent="0.25">
      <c r="A33" s="7">
        <v>26</v>
      </c>
      <c r="B33" s="14" t="s">
        <v>31</v>
      </c>
      <c r="C33" s="40">
        <v>1220.2</v>
      </c>
      <c r="D33" s="40">
        <v>717.6</v>
      </c>
      <c r="E33" s="40">
        <f t="shared" si="1"/>
        <v>58.810031142435669</v>
      </c>
      <c r="F33" s="40">
        <f t="shared" si="0"/>
        <v>-502.6</v>
      </c>
    </row>
    <row r="34" spans="1:7" ht="31.5" x14ac:dyDescent="0.25">
      <c r="A34" s="7">
        <v>27</v>
      </c>
      <c r="B34" s="16" t="s">
        <v>12</v>
      </c>
      <c r="C34" s="40">
        <v>198.6</v>
      </c>
      <c r="D34" s="40">
        <v>114.1</v>
      </c>
      <c r="E34" s="40">
        <f t="shared" si="1"/>
        <v>57.452165156092647</v>
      </c>
      <c r="F34" s="40">
        <f t="shared" si="0"/>
        <v>-84.5</v>
      </c>
    </row>
    <row r="35" spans="1:7" ht="31.5" x14ac:dyDescent="0.25">
      <c r="A35" s="7">
        <v>28</v>
      </c>
      <c r="B35" s="16" t="s">
        <v>55</v>
      </c>
      <c r="C35" s="40">
        <v>0.1</v>
      </c>
      <c r="D35" s="40">
        <v>72.5</v>
      </c>
      <c r="E35" s="40" t="s">
        <v>46</v>
      </c>
      <c r="F35" s="40">
        <f t="shared" si="0"/>
        <v>72.400000000000006</v>
      </c>
    </row>
    <row r="36" spans="1:7" ht="31.5" x14ac:dyDescent="0.25">
      <c r="A36" s="7">
        <v>29</v>
      </c>
      <c r="B36" s="14" t="s">
        <v>13</v>
      </c>
      <c r="C36" s="40">
        <v>30.6</v>
      </c>
      <c r="D36" s="40">
        <v>6</v>
      </c>
      <c r="E36" s="40">
        <f t="shared" si="1"/>
        <v>19.607843137254903</v>
      </c>
      <c r="F36" s="40">
        <f t="shared" si="0"/>
        <v>-24.6</v>
      </c>
    </row>
    <row r="37" spans="1:7" ht="36" customHeight="1" x14ac:dyDescent="0.25">
      <c r="A37" s="7">
        <v>30</v>
      </c>
      <c r="B37" s="14" t="s">
        <v>39</v>
      </c>
      <c r="C37" s="40">
        <v>0</v>
      </c>
      <c r="D37" s="40">
        <v>-1.4</v>
      </c>
      <c r="E37" s="40"/>
      <c r="F37" s="40">
        <f t="shared" si="0"/>
        <v>-1.4</v>
      </c>
    </row>
    <row r="38" spans="1:7" ht="20.25" customHeight="1" x14ac:dyDescent="0.25">
      <c r="A38" s="7">
        <v>31</v>
      </c>
      <c r="B38" s="14" t="s">
        <v>48</v>
      </c>
      <c r="C38" s="40">
        <v>0</v>
      </c>
      <c r="D38" s="40">
        <v>1.8</v>
      </c>
      <c r="E38" s="40"/>
      <c r="F38" s="40">
        <f t="shared" si="0"/>
        <v>1.8</v>
      </c>
    </row>
    <row r="39" spans="1:7" ht="47.25" x14ac:dyDescent="0.25">
      <c r="A39" s="7">
        <v>32</v>
      </c>
      <c r="B39" s="14" t="s">
        <v>18</v>
      </c>
      <c r="C39" s="40">
        <v>0</v>
      </c>
      <c r="D39" s="40">
        <v>-1.2</v>
      </c>
      <c r="E39" s="40"/>
      <c r="F39" s="40">
        <f t="shared" si="0"/>
        <v>-1.2</v>
      </c>
    </row>
    <row r="40" spans="1:7" ht="18" customHeight="1" x14ac:dyDescent="0.25">
      <c r="A40" s="7">
        <v>33</v>
      </c>
      <c r="B40" s="18" t="s">
        <v>15</v>
      </c>
      <c r="C40" s="40">
        <v>1874.9</v>
      </c>
      <c r="D40" s="40">
        <v>1874.9</v>
      </c>
      <c r="E40" s="40">
        <f t="shared" si="1"/>
        <v>100</v>
      </c>
      <c r="F40" s="40"/>
      <c r="G40" s="20"/>
    </row>
    <row r="41" spans="1:7" ht="36" customHeight="1" x14ac:dyDescent="0.25">
      <c r="A41" s="12">
        <v>34</v>
      </c>
      <c r="B41" s="22" t="s">
        <v>33</v>
      </c>
      <c r="C41" s="9">
        <f>C42</f>
        <v>50</v>
      </c>
      <c r="D41" s="9">
        <f>D42</f>
        <v>0</v>
      </c>
      <c r="E41" s="9"/>
      <c r="F41" s="9">
        <f t="shared" si="0"/>
        <v>-50</v>
      </c>
      <c r="G41" s="20"/>
    </row>
    <row r="42" spans="1:7" ht="19.5" customHeight="1" x14ac:dyDescent="0.25">
      <c r="A42" s="7">
        <v>35</v>
      </c>
      <c r="B42" s="18" t="s">
        <v>48</v>
      </c>
      <c r="C42" s="40">
        <v>50</v>
      </c>
      <c r="D42" s="40">
        <v>0</v>
      </c>
      <c r="E42" s="40"/>
      <c r="F42" s="40">
        <f t="shared" si="0"/>
        <v>-50</v>
      </c>
      <c r="G42" s="20"/>
    </row>
    <row r="43" spans="1:7" s="19" customFormat="1" ht="31.5" x14ac:dyDescent="0.2">
      <c r="A43" s="12">
        <v>36</v>
      </c>
      <c r="B43" s="15" t="s">
        <v>53</v>
      </c>
      <c r="C43" s="9">
        <f>C44+C45+C46+C47+C48</f>
        <v>6817</v>
      </c>
      <c r="D43" s="9">
        <f>D44+D45+D46+D47+D48</f>
        <v>4623.0000000000009</v>
      </c>
      <c r="E43" s="9">
        <f t="shared" si="1"/>
        <v>67.815754730820018</v>
      </c>
      <c r="F43" s="9">
        <f t="shared" si="0"/>
        <v>-2193.9999999999991</v>
      </c>
    </row>
    <row r="44" spans="1:7" ht="94.5" x14ac:dyDescent="0.25">
      <c r="A44" s="7">
        <v>37</v>
      </c>
      <c r="B44" s="14" t="s">
        <v>22</v>
      </c>
      <c r="C44" s="40">
        <v>38.4</v>
      </c>
      <c r="D44" s="40">
        <v>68.8</v>
      </c>
      <c r="E44" s="40">
        <f t="shared" si="1"/>
        <v>179.16666666666669</v>
      </c>
      <c r="F44" s="40">
        <f t="shared" si="0"/>
        <v>30.4</v>
      </c>
    </row>
    <row r="45" spans="1:7" ht="78.75" x14ac:dyDescent="0.25">
      <c r="A45" s="7">
        <v>38</v>
      </c>
      <c r="B45" s="14" t="s">
        <v>17</v>
      </c>
      <c r="C45" s="40">
        <v>5166.6000000000004</v>
      </c>
      <c r="D45" s="40">
        <v>3579.4</v>
      </c>
      <c r="E45" s="40">
        <f t="shared" si="1"/>
        <v>69.279603607788488</v>
      </c>
      <c r="F45" s="40">
        <f t="shared" si="0"/>
        <v>-1587.2000000000003</v>
      </c>
    </row>
    <row r="46" spans="1:7" ht="31.5" x14ac:dyDescent="0.25">
      <c r="A46" s="7">
        <v>39</v>
      </c>
      <c r="B46" s="14" t="s">
        <v>69</v>
      </c>
      <c r="C46" s="40">
        <v>0</v>
      </c>
      <c r="D46" s="40">
        <v>455.4</v>
      </c>
      <c r="E46" s="40"/>
      <c r="F46" s="40">
        <f t="shared" si="0"/>
        <v>455.4</v>
      </c>
    </row>
    <row r="47" spans="1:7" ht="78.75" x14ac:dyDescent="0.25">
      <c r="A47" s="7">
        <v>40</v>
      </c>
      <c r="B47" s="14" t="s">
        <v>23</v>
      </c>
      <c r="C47" s="40">
        <v>356.5</v>
      </c>
      <c r="D47" s="40">
        <v>131.6</v>
      </c>
      <c r="E47" s="40">
        <f t="shared" si="1"/>
        <v>36.914446002805043</v>
      </c>
      <c r="F47" s="40">
        <f t="shared" si="0"/>
        <v>-224.9</v>
      </c>
    </row>
    <row r="48" spans="1:7" ht="15.75" x14ac:dyDescent="0.25">
      <c r="A48" s="7">
        <v>41</v>
      </c>
      <c r="B48" s="14" t="s">
        <v>15</v>
      </c>
      <c r="C48" s="40">
        <v>1255.5</v>
      </c>
      <c r="D48" s="40">
        <v>387.8</v>
      </c>
      <c r="E48" s="40">
        <f t="shared" si="1"/>
        <v>30.888092393468735</v>
      </c>
      <c r="F48" s="40">
        <f t="shared" si="0"/>
        <v>-867.7</v>
      </c>
    </row>
    <row r="49" spans="1:6" ht="31.5" x14ac:dyDescent="0.25">
      <c r="A49" s="12">
        <v>42</v>
      </c>
      <c r="B49" s="15" t="s">
        <v>32</v>
      </c>
      <c r="C49" s="10">
        <f>C50+C51+C52</f>
        <v>1177.0999999999999</v>
      </c>
      <c r="D49" s="10">
        <f>D50+D51+D52+D53</f>
        <v>587.80000000000007</v>
      </c>
      <c r="E49" s="9">
        <f t="shared" si="1"/>
        <v>49.936284088012926</v>
      </c>
      <c r="F49" s="9">
        <f t="shared" si="0"/>
        <v>-589.29999999999984</v>
      </c>
    </row>
    <row r="50" spans="1:6" ht="31.5" x14ac:dyDescent="0.25">
      <c r="A50" s="7">
        <v>43</v>
      </c>
      <c r="B50" s="14" t="s">
        <v>24</v>
      </c>
      <c r="C50" s="11">
        <v>75</v>
      </c>
      <c r="D50" s="11">
        <v>25</v>
      </c>
      <c r="E50" s="40">
        <f t="shared" si="1"/>
        <v>33.333333333333329</v>
      </c>
      <c r="F50" s="40">
        <f t="shared" si="0"/>
        <v>-50</v>
      </c>
    </row>
    <row r="51" spans="1:6" ht="78.75" x14ac:dyDescent="0.25">
      <c r="A51" s="7">
        <v>44</v>
      </c>
      <c r="B51" s="14" t="s">
        <v>17</v>
      </c>
      <c r="C51" s="11">
        <v>615</v>
      </c>
      <c r="D51" s="11">
        <v>0</v>
      </c>
      <c r="E51" s="40"/>
      <c r="F51" s="40">
        <f t="shared" si="0"/>
        <v>-615</v>
      </c>
    </row>
    <row r="52" spans="1:6" ht="31.5" x14ac:dyDescent="0.25">
      <c r="A52" s="7">
        <v>45</v>
      </c>
      <c r="B52" s="14" t="s">
        <v>55</v>
      </c>
      <c r="C52" s="11">
        <v>487.1</v>
      </c>
      <c r="D52" s="11">
        <v>523.1</v>
      </c>
      <c r="E52" s="40">
        <f t="shared" si="1"/>
        <v>107.39067953192362</v>
      </c>
      <c r="F52" s="40">
        <f t="shared" si="0"/>
        <v>36</v>
      </c>
    </row>
    <row r="53" spans="1:6" ht="31.5" x14ac:dyDescent="0.25">
      <c r="A53" s="7">
        <v>46</v>
      </c>
      <c r="B53" s="14" t="s">
        <v>39</v>
      </c>
      <c r="C53" s="11">
        <v>0</v>
      </c>
      <c r="D53" s="11">
        <v>39.700000000000003</v>
      </c>
      <c r="E53" s="40"/>
      <c r="F53" s="40">
        <f t="shared" si="0"/>
        <v>39.700000000000003</v>
      </c>
    </row>
    <row r="54" spans="1:6" s="24" customFormat="1" ht="19.5" customHeight="1" x14ac:dyDescent="0.25">
      <c r="A54" s="12">
        <v>47</v>
      </c>
      <c r="B54" s="23" t="s">
        <v>34</v>
      </c>
      <c r="C54" s="10">
        <f>C55</f>
        <v>18.899999999999999</v>
      </c>
      <c r="D54" s="10">
        <f t="shared" ref="D54" si="2">D55</f>
        <v>18.899999999999999</v>
      </c>
      <c r="E54" s="9">
        <f t="shared" si="1"/>
        <v>100</v>
      </c>
      <c r="F54" s="9"/>
    </row>
    <row r="55" spans="1:6" s="25" customFormat="1" ht="19.5" customHeight="1" x14ac:dyDescent="0.25">
      <c r="A55" s="7">
        <v>48</v>
      </c>
      <c r="B55" s="34" t="s">
        <v>49</v>
      </c>
      <c r="C55" s="11">
        <v>18.899999999999999</v>
      </c>
      <c r="D55" s="11">
        <v>18.899999999999999</v>
      </c>
      <c r="E55" s="40">
        <f t="shared" si="1"/>
        <v>100</v>
      </c>
      <c r="F55" s="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workbookViewId="0">
      <selection activeCell="G30" sqref="G3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66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68</v>
      </c>
      <c r="D5" s="44" t="s">
        <v>67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9" t="s">
        <v>4</v>
      </c>
      <c r="F7" s="39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902.19999999999993</v>
      </c>
      <c r="D8" s="9">
        <f>D9+D10+D11+D12</f>
        <v>898.69999999999993</v>
      </c>
      <c r="E8" s="9">
        <f>D8/C8*100</f>
        <v>99.612059410330303</v>
      </c>
      <c r="F8" s="9">
        <f>D8-C8</f>
        <v>-3.5</v>
      </c>
    </row>
    <row r="9" spans="1:13" ht="81" customHeight="1" x14ac:dyDescent="0.25">
      <c r="A9" s="7">
        <v>2</v>
      </c>
      <c r="B9" s="14" t="s">
        <v>17</v>
      </c>
      <c r="C9" s="39">
        <v>0</v>
      </c>
      <c r="D9" s="39">
        <v>30</v>
      </c>
      <c r="E9" s="39"/>
      <c r="F9" s="39">
        <f t="shared" ref="F9:F53" si="0">D9-C9</f>
        <v>30</v>
      </c>
    </row>
    <row r="10" spans="1:13" ht="21.75" customHeight="1" x14ac:dyDescent="0.25">
      <c r="A10" s="7">
        <v>3</v>
      </c>
      <c r="B10" s="14" t="s">
        <v>21</v>
      </c>
      <c r="C10" s="39">
        <v>737</v>
      </c>
      <c r="D10" s="39">
        <v>737</v>
      </c>
      <c r="E10" s="39">
        <f t="shared" ref="E10:E55" si="1">D10/C10*100</f>
        <v>100</v>
      </c>
      <c r="F10" s="39"/>
    </row>
    <row r="11" spans="1:13" ht="47.25" x14ac:dyDescent="0.25">
      <c r="A11" s="7">
        <v>4</v>
      </c>
      <c r="B11" s="14" t="s">
        <v>19</v>
      </c>
      <c r="C11" s="39">
        <v>52.4</v>
      </c>
      <c r="D11" s="39">
        <v>18.899999999999999</v>
      </c>
      <c r="E11" s="39">
        <f t="shared" si="1"/>
        <v>36.068702290076331</v>
      </c>
      <c r="F11" s="39">
        <f t="shared" si="0"/>
        <v>-33.5</v>
      </c>
    </row>
    <row r="12" spans="1:13" ht="47.25" x14ac:dyDescent="0.25">
      <c r="A12" s="7">
        <v>5</v>
      </c>
      <c r="B12" s="14" t="s">
        <v>8</v>
      </c>
      <c r="C12" s="39">
        <v>112.8</v>
      </c>
      <c r="D12" s="39">
        <v>112.8</v>
      </c>
      <c r="E12" s="39">
        <f t="shared" si="1"/>
        <v>100</v>
      </c>
      <c r="F12" s="39"/>
    </row>
    <row r="13" spans="1:13" ht="31.5" x14ac:dyDescent="0.25">
      <c r="A13" s="12">
        <v>6</v>
      </c>
      <c r="B13" s="15" t="s">
        <v>36</v>
      </c>
      <c r="C13" s="9">
        <f>C14+C15+C17+C18+C19+C20+C21+C22</f>
        <v>45156.799999999996</v>
      </c>
      <c r="D13" s="9">
        <f>D14+D15+D16+D17+D18+D19+D20+D21+D22+D23</f>
        <v>28270.499999999996</v>
      </c>
      <c r="E13" s="9">
        <f t="shared" si="1"/>
        <v>62.605189030223571</v>
      </c>
      <c r="F13" s="9">
        <f t="shared" si="0"/>
        <v>-16886.3</v>
      </c>
    </row>
    <row r="14" spans="1:13" ht="78.75" x14ac:dyDescent="0.25">
      <c r="A14" s="7">
        <v>7</v>
      </c>
      <c r="B14" s="14" t="s">
        <v>9</v>
      </c>
      <c r="C14" s="39">
        <v>24977.3</v>
      </c>
      <c r="D14" s="39">
        <v>13568.6</v>
      </c>
      <c r="E14" s="39">
        <f t="shared" si="1"/>
        <v>54.32372594315639</v>
      </c>
      <c r="F14" s="39">
        <f t="shared" si="0"/>
        <v>-11408.699999999999</v>
      </c>
    </row>
    <row r="15" spans="1:13" ht="31.5" x14ac:dyDescent="0.25">
      <c r="A15" s="7">
        <v>8</v>
      </c>
      <c r="B15" s="14" t="s">
        <v>29</v>
      </c>
      <c r="C15" s="39">
        <v>6828</v>
      </c>
      <c r="D15" s="39">
        <v>4390.1000000000004</v>
      </c>
      <c r="E15" s="39">
        <f t="shared" si="1"/>
        <v>64.295547744581143</v>
      </c>
      <c r="F15" s="39">
        <f t="shared" si="0"/>
        <v>-2437.8999999999996</v>
      </c>
    </row>
    <row r="16" spans="1:13" ht="110.25" x14ac:dyDescent="0.25">
      <c r="A16" s="7">
        <v>9</v>
      </c>
      <c r="B16" s="14" t="s">
        <v>54</v>
      </c>
      <c r="C16" s="39">
        <v>0</v>
      </c>
      <c r="D16" s="39">
        <v>17.600000000000001</v>
      </c>
      <c r="E16" s="39"/>
      <c r="F16" s="39">
        <f t="shared" si="0"/>
        <v>17.600000000000001</v>
      </c>
    </row>
    <row r="17" spans="1:6" ht="52.5" customHeight="1" x14ac:dyDescent="0.25">
      <c r="A17" s="7">
        <v>10</v>
      </c>
      <c r="B17" s="14" t="s">
        <v>25</v>
      </c>
      <c r="C17" s="39">
        <v>175.1</v>
      </c>
      <c r="D17" s="39">
        <v>209.5</v>
      </c>
      <c r="E17" s="39">
        <f t="shared" si="1"/>
        <v>119.64591661907482</v>
      </c>
      <c r="F17" s="39">
        <f t="shared" si="0"/>
        <v>34.400000000000006</v>
      </c>
    </row>
    <row r="18" spans="1:6" ht="81" customHeight="1" x14ac:dyDescent="0.25">
      <c r="A18" s="7">
        <v>11</v>
      </c>
      <c r="B18" s="14" t="s">
        <v>17</v>
      </c>
      <c r="C18" s="39">
        <v>5478.3</v>
      </c>
      <c r="D18" s="39">
        <v>3826.8</v>
      </c>
      <c r="E18" s="39">
        <f t="shared" si="1"/>
        <v>69.853786758666018</v>
      </c>
      <c r="F18" s="39">
        <f t="shared" si="0"/>
        <v>-1651.5</v>
      </c>
    </row>
    <row r="19" spans="1:6" ht="39" customHeight="1" x14ac:dyDescent="0.25">
      <c r="A19" s="7">
        <v>12</v>
      </c>
      <c r="B19" s="14" t="s">
        <v>12</v>
      </c>
      <c r="C19" s="39">
        <v>468</v>
      </c>
      <c r="D19" s="39">
        <v>379.8</v>
      </c>
      <c r="E19" s="39">
        <f t="shared" si="1"/>
        <v>81.15384615384616</v>
      </c>
      <c r="F19" s="39">
        <f t="shared" si="0"/>
        <v>-88.199999999999989</v>
      </c>
    </row>
    <row r="20" spans="1:6" ht="94.5" x14ac:dyDescent="0.25">
      <c r="A20" s="7">
        <v>13</v>
      </c>
      <c r="B20" s="14" t="s">
        <v>20</v>
      </c>
      <c r="C20" s="39">
        <v>5880.7</v>
      </c>
      <c r="D20" s="39">
        <v>1108.0999999999999</v>
      </c>
      <c r="E20" s="39">
        <f t="shared" si="1"/>
        <v>18.842994881561719</v>
      </c>
      <c r="F20" s="39">
        <f t="shared" si="0"/>
        <v>-4772.6000000000004</v>
      </c>
    </row>
    <row r="21" spans="1:6" ht="63" x14ac:dyDescent="0.25">
      <c r="A21" s="7">
        <v>14</v>
      </c>
      <c r="B21" s="14" t="s">
        <v>26</v>
      </c>
      <c r="C21" s="39">
        <v>1250</v>
      </c>
      <c r="D21" s="39">
        <v>4543.8</v>
      </c>
      <c r="E21" s="39" t="s">
        <v>35</v>
      </c>
      <c r="F21" s="39">
        <f t="shared" si="0"/>
        <v>3293.8</v>
      </c>
    </row>
    <row r="22" spans="1:6" ht="47.25" x14ac:dyDescent="0.25">
      <c r="A22" s="7">
        <v>15</v>
      </c>
      <c r="B22" s="14" t="s">
        <v>8</v>
      </c>
      <c r="C22" s="39">
        <v>99.4</v>
      </c>
      <c r="D22" s="39">
        <v>99.4</v>
      </c>
      <c r="E22" s="39">
        <f t="shared" si="1"/>
        <v>100</v>
      </c>
      <c r="F22" s="39"/>
    </row>
    <row r="23" spans="1:6" ht="31.5" x14ac:dyDescent="0.25">
      <c r="A23" s="7">
        <v>16</v>
      </c>
      <c r="B23" s="14" t="s">
        <v>39</v>
      </c>
      <c r="C23" s="39">
        <v>0</v>
      </c>
      <c r="D23" s="39">
        <v>126.8</v>
      </c>
      <c r="E23" s="39"/>
      <c r="F23" s="39">
        <f t="shared" si="0"/>
        <v>126.8</v>
      </c>
    </row>
    <row r="24" spans="1:6" ht="15.75" x14ac:dyDescent="0.25">
      <c r="A24" s="12">
        <v>17</v>
      </c>
      <c r="B24" s="15" t="s">
        <v>37</v>
      </c>
      <c r="C24" s="13">
        <f>C26+C27+C25</f>
        <v>1613461.5</v>
      </c>
      <c r="D24" s="13">
        <f>D26+D27+D25</f>
        <v>933880.8</v>
      </c>
      <c r="E24" s="9">
        <f t="shared" si="1"/>
        <v>57.88057539643804</v>
      </c>
      <c r="F24" s="9">
        <f t="shared" si="0"/>
        <v>-679580.7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9" t="s">
        <v>46</v>
      </c>
      <c r="F25" s="39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1621308.6</v>
      </c>
      <c r="D26" s="39">
        <v>941573.8</v>
      </c>
      <c r="E26" s="39">
        <f t="shared" si="1"/>
        <v>58.07492786999341</v>
      </c>
      <c r="F26" s="39">
        <f t="shared" si="0"/>
        <v>-679734.8</v>
      </c>
    </row>
    <row r="27" spans="1:6" ht="47.25" x14ac:dyDescent="0.25">
      <c r="A27" s="7">
        <v>20</v>
      </c>
      <c r="B27" s="17" t="s">
        <v>11</v>
      </c>
      <c r="C27" s="39">
        <v>-7849.3</v>
      </c>
      <c r="D27" s="39">
        <v>-7837.5</v>
      </c>
      <c r="E27" s="39">
        <f t="shared" si="1"/>
        <v>99.849668123272139</v>
      </c>
      <c r="F27" s="39">
        <f t="shared" si="0"/>
        <v>11.800000000000182</v>
      </c>
    </row>
    <row r="28" spans="1:6" ht="47.25" x14ac:dyDescent="0.25">
      <c r="A28" s="12">
        <v>21</v>
      </c>
      <c r="B28" s="15" t="s">
        <v>28</v>
      </c>
      <c r="C28" s="9">
        <f>C29+C31+C30</f>
        <v>1081.5</v>
      </c>
      <c r="D28" s="9">
        <f>D29+D31+D30</f>
        <v>558.40000000000009</v>
      </c>
      <c r="E28" s="9">
        <f t="shared" si="1"/>
        <v>51.631992602866397</v>
      </c>
      <c r="F28" s="9">
        <f t="shared" si="0"/>
        <v>-523.09999999999991</v>
      </c>
    </row>
    <row r="29" spans="1:6" ht="22.5" customHeight="1" x14ac:dyDescent="0.25">
      <c r="A29" s="7">
        <v>22</v>
      </c>
      <c r="B29" s="16" t="s">
        <v>21</v>
      </c>
      <c r="C29" s="39">
        <v>1067.4000000000001</v>
      </c>
      <c r="D29" s="39">
        <v>533.70000000000005</v>
      </c>
      <c r="E29" s="39">
        <f t="shared" si="1"/>
        <v>50</v>
      </c>
      <c r="F29" s="39">
        <f t="shared" si="0"/>
        <v>-533.70000000000005</v>
      </c>
    </row>
    <row r="30" spans="1:6" ht="41.25" customHeight="1" x14ac:dyDescent="0.25">
      <c r="A30" s="7">
        <v>23</v>
      </c>
      <c r="B30" s="16" t="s">
        <v>65</v>
      </c>
      <c r="C30" s="39">
        <v>0</v>
      </c>
      <c r="D30" s="39">
        <v>10.6</v>
      </c>
      <c r="E30" s="39"/>
      <c r="F30" s="39">
        <f t="shared" si="0"/>
        <v>10.6</v>
      </c>
    </row>
    <row r="31" spans="1:6" ht="49.5" customHeight="1" x14ac:dyDescent="0.25">
      <c r="A31" s="7">
        <v>24</v>
      </c>
      <c r="B31" s="14" t="s">
        <v>8</v>
      </c>
      <c r="C31" s="39">
        <v>14.1</v>
      </c>
      <c r="D31" s="39">
        <v>14.1</v>
      </c>
      <c r="E31" s="39">
        <f t="shared" si="1"/>
        <v>100</v>
      </c>
      <c r="F31" s="39"/>
    </row>
    <row r="32" spans="1:6" ht="18.75" customHeight="1" x14ac:dyDescent="0.25">
      <c r="A32" s="12">
        <v>25</v>
      </c>
      <c r="B32" s="15" t="s">
        <v>38</v>
      </c>
      <c r="C32" s="9">
        <f>C34+C36+C40+C33</f>
        <v>3324.3</v>
      </c>
      <c r="D32" s="9">
        <f>D33+D34+D35+D36+D37+D38+D39+D40</f>
        <v>2734.8</v>
      </c>
      <c r="E32" s="9">
        <f t="shared" si="1"/>
        <v>82.266943416659146</v>
      </c>
      <c r="F32" s="9">
        <f t="shared" si="0"/>
        <v>-589.5</v>
      </c>
    </row>
    <row r="33" spans="1:7" ht="31.5" x14ac:dyDescent="0.25">
      <c r="A33" s="7">
        <v>26</v>
      </c>
      <c r="B33" s="14" t="s">
        <v>31</v>
      </c>
      <c r="C33" s="39">
        <v>1220.2</v>
      </c>
      <c r="D33" s="39">
        <v>669.8</v>
      </c>
      <c r="E33" s="39">
        <f t="shared" si="1"/>
        <v>54.892640550729389</v>
      </c>
      <c r="F33" s="39">
        <f t="shared" si="0"/>
        <v>-550.40000000000009</v>
      </c>
    </row>
    <row r="34" spans="1:7" ht="31.5" x14ac:dyDescent="0.25">
      <c r="A34" s="7">
        <v>27</v>
      </c>
      <c r="B34" s="16" t="s">
        <v>12</v>
      </c>
      <c r="C34" s="39">
        <v>198.6</v>
      </c>
      <c r="D34" s="39">
        <v>114.1</v>
      </c>
      <c r="E34" s="39">
        <f t="shared" si="1"/>
        <v>57.452165156092647</v>
      </c>
      <c r="F34" s="39">
        <f t="shared" si="0"/>
        <v>-84.5</v>
      </c>
    </row>
    <row r="35" spans="1:7" ht="31.5" x14ac:dyDescent="0.25">
      <c r="A35" s="7">
        <v>28</v>
      </c>
      <c r="B35" s="16" t="s">
        <v>55</v>
      </c>
      <c r="C35" s="39">
        <v>0.1</v>
      </c>
      <c r="D35" s="39">
        <v>70.8</v>
      </c>
      <c r="E35" s="39" t="s">
        <v>46</v>
      </c>
      <c r="F35" s="39">
        <f t="shared" si="0"/>
        <v>70.7</v>
      </c>
    </row>
    <row r="36" spans="1:7" ht="31.5" x14ac:dyDescent="0.25">
      <c r="A36" s="7">
        <v>29</v>
      </c>
      <c r="B36" s="14" t="s">
        <v>13</v>
      </c>
      <c r="C36" s="39">
        <v>30.6</v>
      </c>
      <c r="D36" s="39">
        <v>6</v>
      </c>
      <c r="E36" s="39">
        <f t="shared" si="1"/>
        <v>19.607843137254903</v>
      </c>
      <c r="F36" s="39">
        <f t="shared" si="0"/>
        <v>-24.6</v>
      </c>
    </row>
    <row r="37" spans="1:7" ht="28.5" customHeight="1" x14ac:dyDescent="0.25">
      <c r="A37" s="7">
        <v>30</v>
      </c>
      <c r="B37" s="14" t="s">
        <v>39</v>
      </c>
      <c r="C37" s="39">
        <v>0</v>
      </c>
      <c r="D37" s="39">
        <v>-1.4</v>
      </c>
      <c r="E37" s="39"/>
      <c r="F37" s="39">
        <f t="shared" si="0"/>
        <v>-1.4</v>
      </c>
    </row>
    <row r="38" spans="1:7" ht="28.5" customHeight="1" x14ac:dyDescent="0.25">
      <c r="A38" s="7">
        <v>31</v>
      </c>
      <c r="B38" s="14" t="s">
        <v>48</v>
      </c>
      <c r="C38" s="39">
        <v>0</v>
      </c>
      <c r="D38" s="39">
        <v>1.8</v>
      </c>
      <c r="E38" s="39"/>
      <c r="F38" s="39">
        <f t="shared" si="0"/>
        <v>1.8</v>
      </c>
    </row>
    <row r="39" spans="1:7" ht="47.25" x14ac:dyDescent="0.25">
      <c r="A39" s="7">
        <v>32</v>
      </c>
      <c r="B39" s="14" t="s">
        <v>18</v>
      </c>
      <c r="C39" s="39">
        <v>0</v>
      </c>
      <c r="D39" s="39">
        <v>-1.2</v>
      </c>
      <c r="E39" s="39"/>
      <c r="F39" s="39">
        <f t="shared" si="0"/>
        <v>-1.2</v>
      </c>
    </row>
    <row r="40" spans="1:7" ht="18" customHeight="1" x14ac:dyDescent="0.25">
      <c r="A40" s="7">
        <v>33</v>
      </c>
      <c r="B40" s="18" t="s">
        <v>15</v>
      </c>
      <c r="C40" s="39">
        <v>1874.9</v>
      </c>
      <c r="D40" s="39">
        <v>1874.9</v>
      </c>
      <c r="E40" s="39">
        <f t="shared" si="1"/>
        <v>100</v>
      </c>
      <c r="F40" s="39">
        <f t="shared" si="0"/>
        <v>0</v>
      </c>
      <c r="G40" s="20"/>
    </row>
    <row r="41" spans="1:7" ht="36" customHeight="1" x14ac:dyDescent="0.25">
      <c r="A41" s="12">
        <v>34</v>
      </c>
      <c r="B41" s="22" t="s">
        <v>33</v>
      </c>
      <c r="C41" s="9">
        <f>C42</f>
        <v>50</v>
      </c>
      <c r="D41" s="9">
        <f>D42</f>
        <v>0</v>
      </c>
      <c r="E41" s="9"/>
      <c r="F41" s="9">
        <f t="shared" si="0"/>
        <v>-50</v>
      </c>
      <c r="G41" s="20"/>
    </row>
    <row r="42" spans="1:7" ht="19.5" customHeight="1" x14ac:dyDescent="0.25">
      <c r="A42" s="7">
        <v>35</v>
      </c>
      <c r="B42" s="18" t="s">
        <v>48</v>
      </c>
      <c r="C42" s="39">
        <v>50</v>
      </c>
      <c r="D42" s="39">
        <v>0</v>
      </c>
      <c r="E42" s="39"/>
      <c r="F42" s="39">
        <f t="shared" si="0"/>
        <v>-50</v>
      </c>
      <c r="G42" s="20"/>
    </row>
    <row r="43" spans="1:7" s="19" customFormat="1" ht="31.5" x14ac:dyDescent="0.2">
      <c r="A43" s="12">
        <v>36</v>
      </c>
      <c r="B43" s="15" t="s">
        <v>53</v>
      </c>
      <c r="C43" s="9">
        <f>C44+C45+C46+C47+C48</f>
        <v>6817</v>
      </c>
      <c r="D43" s="9">
        <f>D44+D45+D46+D47+D48</f>
        <v>3571.2</v>
      </c>
      <c r="E43" s="9">
        <f t="shared" si="1"/>
        <v>52.386680357928704</v>
      </c>
      <c r="F43" s="9">
        <f t="shared" si="0"/>
        <v>-3245.8</v>
      </c>
    </row>
    <row r="44" spans="1:7" ht="94.5" x14ac:dyDescent="0.25">
      <c r="A44" s="7">
        <v>37</v>
      </c>
      <c r="B44" s="14" t="s">
        <v>22</v>
      </c>
      <c r="C44" s="39">
        <v>38.4</v>
      </c>
      <c r="D44" s="39">
        <v>59.2</v>
      </c>
      <c r="E44" s="39">
        <f t="shared" si="1"/>
        <v>154.16666666666669</v>
      </c>
      <c r="F44" s="39">
        <f t="shared" si="0"/>
        <v>20.800000000000004</v>
      </c>
    </row>
    <row r="45" spans="1:7" ht="78.75" x14ac:dyDescent="0.25">
      <c r="A45" s="7">
        <v>38</v>
      </c>
      <c r="B45" s="14" t="s">
        <v>17</v>
      </c>
      <c r="C45" s="39">
        <v>5166.6000000000004</v>
      </c>
      <c r="D45" s="39">
        <v>2778.6</v>
      </c>
      <c r="E45" s="39">
        <f t="shared" si="1"/>
        <v>53.780048774822895</v>
      </c>
      <c r="F45" s="39">
        <f t="shared" si="0"/>
        <v>-2388.0000000000005</v>
      </c>
    </row>
    <row r="46" spans="1:7" ht="31.5" x14ac:dyDescent="0.25">
      <c r="A46" s="7">
        <v>39</v>
      </c>
      <c r="B46" s="14" t="s">
        <v>69</v>
      </c>
      <c r="C46" s="39">
        <v>0</v>
      </c>
      <c r="D46" s="39">
        <v>455.4</v>
      </c>
      <c r="E46" s="39"/>
      <c r="F46" s="39">
        <f t="shared" si="0"/>
        <v>455.4</v>
      </c>
    </row>
    <row r="47" spans="1:7" ht="78.75" x14ac:dyDescent="0.25">
      <c r="A47" s="7">
        <v>40</v>
      </c>
      <c r="B47" s="14" t="s">
        <v>23</v>
      </c>
      <c r="C47" s="39">
        <v>356.5</v>
      </c>
      <c r="D47" s="39">
        <v>79.5</v>
      </c>
      <c r="E47" s="39">
        <f t="shared" si="1"/>
        <v>22.300140252454419</v>
      </c>
      <c r="F47" s="39">
        <f t="shared" si="0"/>
        <v>-277</v>
      </c>
    </row>
    <row r="48" spans="1:7" ht="15.75" x14ac:dyDescent="0.25">
      <c r="A48" s="7">
        <v>41</v>
      </c>
      <c r="B48" s="14" t="s">
        <v>15</v>
      </c>
      <c r="C48" s="39">
        <v>1255.5</v>
      </c>
      <c r="D48" s="39">
        <v>198.5</v>
      </c>
      <c r="E48" s="39">
        <f t="shared" si="1"/>
        <v>15.810434090003984</v>
      </c>
      <c r="F48" s="39">
        <f t="shared" si="0"/>
        <v>-1057</v>
      </c>
    </row>
    <row r="49" spans="1:6" ht="31.5" x14ac:dyDescent="0.25">
      <c r="A49" s="12">
        <v>42</v>
      </c>
      <c r="B49" s="15" t="s">
        <v>32</v>
      </c>
      <c r="C49" s="10">
        <f>C50+C51+C52</f>
        <v>1177.0999999999999</v>
      </c>
      <c r="D49" s="10">
        <f>D50+D51+D52+D53</f>
        <v>577.80000000000007</v>
      </c>
      <c r="E49" s="9">
        <f t="shared" si="1"/>
        <v>49.086738594851766</v>
      </c>
      <c r="F49" s="9">
        <f t="shared" si="0"/>
        <v>-599.29999999999984</v>
      </c>
    </row>
    <row r="50" spans="1:6" ht="31.5" x14ac:dyDescent="0.25">
      <c r="A50" s="7">
        <v>43</v>
      </c>
      <c r="B50" s="14" t="s">
        <v>24</v>
      </c>
      <c r="C50" s="11">
        <v>75</v>
      </c>
      <c r="D50" s="11">
        <v>15</v>
      </c>
      <c r="E50" s="39">
        <f t="shared" si="1"/>
        <v>20</v>
      </c>
      <c r="F50" s="39">
        <f t="shared" si="0"/>
        <v>-60</v>
      </c>
    </row>
    <row r="51" spans="1:6" ht="78.75" x14ac:dyDescent="0.25">
      <c r="A51" s="7">
        <v>44</v>
      </c>
      <c r="B51" s="14" t="s">
        <v>17</v>
      </c>
      <c r="C51" s="11">
        <v>615</v>
      </c>
      <c r="D51" s="11">
        <v>0</v>
      </c>
      <c r="E51" s="39"/>
      <c r="F51" s="39">
        <f t="shared" si="0"/>
        <v>-615</v>
      </c>
    </row>
    <row r="52" spans="1:6" ht="31.5" x14ac:dyDescent="0.25">
      <c r="A52" s="7">
        <v>45</v>
      </c>
      <c r="B52" s="14" t="s">
        <v>55</v>
      </c>
      <c r="C52" s="11">
        <v>487.1</v>
      </c>
      <c r="D52" s="11">
        <v>523.1</v>
      </c>
      <c r="E52" s="39">
        <f t="shared" si="1"/>
        <v>107.39067953192362</v>
      </c>
      <c r="F52" s="39">
        <f t="shared" si="0"/>
        <v>36</v>
      </c>
    </row>
    <row r="53" spans="1:6" ht="31.5" x14ac:dyDescent="0.25">
      <c r="A53" s="7">
        <v>46</v>
      </c>
      <c r="B53" s="14" t="s">
        <v>39</v>
      </c>
      <c r="C53" s="11">
        <v>0</v>
      </c>
      <c r="D53" s="11">
        <v>39.700000000000003</v>
      </c>
      <c r="E53" s="39"/>
      <c r="F53" s="39">
        <f t="shared" si="0"/>
        <v>39.700000000000003</v>
      </c>
    </row>
    <row r="54" spans="1:6" s="24" customFormat="1" ht="19.5" customHeight="1" x14ac:dyDescent="0.25">
      <c r="A54" s="12">
        <v>47</v>
      </c>
      <c r="B54" s="23" t="s">
        <v>34</v>
      </c>
      <c r="C54" s="10">
        <f>C55</f>
        <v>18.899999999999999</v>
      </c>
      <c r="D54" s="10">
        <f t="shared" ref="D54" si="2">D55</f>
        <v>18.899999999999999</v>
      </c>
      <c r="E54" s="9">
        <f t="shared" si="1"/>
        <v>100</v>
      </c>
      <c r="F54" s="9"/>
    </row>
    <row r="55" spans="1:6" s="25" customFormat="1" ht="19.5" customHeight="1" x14ac:dyDescent="0.25">
      <c r="A55" s="7">
        <v>48</v>
      </c>
      <c r="B55" s="34" t="s">
        <v>49</v>
      </c>
      <c r="C55" s="11">
        <v>18.899999999999999</v>
      </c>
      <c r="D55" s="11">
        <v>18.899999999999999</v>
      </c>
      <c r="E55" s="39">
        <f t="shared" si="1"/>
        <v>100</v>
      </c>
      <c r="F55" s="3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workbookViewId="0">
      <selection activeCell="J9" sqref="J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64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62</v>
      </c>
      <c r="D5" s="44" t="s">
        <v>63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8" t="s">
        <v>4</v>
      </c>
      <c r="F7" s="38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888.1</v>
      </c>
      <c r="D8" s="9">
        <f>D9+D10+D11+D12+D13</f>
        <v>885.6</v>
      </c>
      <c r="E8" s="9">
        <f>D8/C8*100</f>
        <v>99.718500168899908</v>
      </c>
      <c r="F8" s="9">
        <f>D8-C8</f>
        <v>-2.5</v>
      </c>
    </row>
    <row r="9" spans="1:13" ht="81" customHeight="1" x14ac:dyDescent="0.25">
      <c r="A9" s="7">
        <v>2</v>
      </c>
      <c r="B9" s="14" t="s">
        <v>17</v>
      </c>
      <c r="C9" s="38">
        <v>0</v>
      </c>
      <c r="D9" s="38">
        <v>30</v>
      </c>
      <c r="E9" s="38"/>
      <c r="F9" s="38">
        <f t="shared" ref="F9:F52" si="0">D9-C9</f>
        <v>30</v>
      </c>
    </row>
    <row r="10" spans="1:13" ht="21.75" customHeight="1" x14ac:dyDescent="0.25">
      <c r="A10" s="7">
        <v>3</v>
      </c>
      <c r="B10" s="14" t="s">
        <v>21</v>
      </c>
      <c r="C10" s="38">
        <v>737</v>
      </c>
      <c r="D10" s="38">
        <v>737</v>
      </c>
      <c r="E10" s="38">
        <f t="shared" ref="E10:E52" si="1">D10/C10*100</f>
        <v>100</v>
      </c>
      <c r="F10" s="38">
        <f t="shared" si="0"/>
        <v>0</v>
      </c>
    </row>
    <row r="11" spans="1:13" ht="47.25" x14ac:dyDescent="0.25">
      <c r="A11" s="7">
        <v>4</v>
      </c>
      <c r="B11" s="14" t="s">
        <v>19</v>
      </c>
      <c r="C11" s="38">
        <v>52.4</v>
      </c>
      <c r="D11" s="38">
        <v>18.899999999999999</v>
      </c>
      <c r="E11" s="38">
        <f t="shared" si="1"/>
        <v>36.068702290076331</v>
      </c>
      <c r="F11" s="38">
        <f t="shared" si="0"/>
        <v>-33.5</v>
      </c>
    </row>
    <row r="12" spans="1:13" ht="47.25" x14ac:dyDescent="0.25">
      <c r="A12" s="7">
        <v>5</v>
      </c>
      <c r="B12" s="14" t="s">
        <v>8</v>
      </c>
      <c r="C12" s="38">
        <v>98.7</v>
      </c>
      <c r="D12" s="38">
        <v>98.7</v>
      </c>
      <c r="E12" s="38">
        <f t="shared" si="1"/>
        <v>100</v>
      </c>
      <c r="F12" s="38">
        <f t="shared" si="0"/>
        <v>0</v>
      </c>
    </row>
    <row r="13" spans="1:13" ht="31.5" x14ac:dyDescent="0.25">
      <c r="A13" s="7">
        <v>6</v>
      </c>
      <c r="B13" s="14" t="s">
        <v>39</v>
      </c>
      <c r="C13" s="38">
        <v>0</v>
      </c>
      <c r="D13" s="38">
        <v>1</v>
      </c>
      <c r="E13" s="38"/>
      <c r="F13" s="38">
        <f t="shared" si="0"/>
        <v>1</v>
      </c>
    </row>
    <row r="14" spans="1:13" ht="31.5" x14ac:dyDescent="0.25">
      <c r="A14" s="12">
        <v>7</v>
      </c>
      <c r="B14" s="15" t="s">
        <v>36</v>
      </c>
      <c r="C14" s="9">
        <f>C15+C16+C18+C19+C20+C21+C22+C23</f>
        <v>45086.599999999991</v>
      </c>
      <c r="D14" s="9">
        <f>D15+D16+D18+D19+D20+D21+D22+D23+D17</f>
        <v>20824.399999999998</v>
      </c>
      <c r="E14" s="9">
        <f t="shared" si="1"/>
        <v>46.187559053022412</v>
      </c>
      <c r="F14" s="9">
        <f t="shared" si="0"/>
        <v>-24262.199999999993</v>
      </c>
    </row>
    <row r="15" spans="1:13" ht="78.75" x14ac:dyDescent="0.25">
      <c r="A15" s="7">
        <v>8</v>
      </c>
      <c r="B15" s="14" t="s">
        <v>9</v>
      </c>
      <c r="C15" s="38">
        <v>24977.3</v>
      </c>
      <c r="D15" s="38">
        <v>8571.2000000000007</v>
      </c>
      <c r="E15" s="38">
        <f t="shared" si="1"/>
        <v>34.315958890672739</v>
      </c>
      <c r="F15" s="38">
        <f t="shared" si="0"/>
        <v>-16406.099999999999</v>
      </c>
    </row>
    <row r="16" spans="1:13" ht="31.5" x14ac:dyDescent="0.25">
      <c r="A16" s="7">
        <v>9</v>
      </c>
      <c r="B16" s="14" t="s">
        <v>29</v>
      </c>
      <c r="C16" s="38">
        <v>6828</v>
      </c>
      <c r="D16" s="38">
        <v>3729.1</v>
      </c>
      <c r="E16" s="38">
        <f t="shared" si="1"/>
        <v>54.614821323960157</v>
      </c>
      <c r="F16" s="38">
        <f t="shared" si="0"/>
        <v>-3098.9</v>
      </c>
    </row>
    <row r="17" spans="1:6" ht="110.25" x14ac:dyDescent="0.25">
      <c r="A17" s="7">
        <v>10</v>
      </c>
      <c r="B17" s="14" t="s">
        <v>54</v>
      </c>
      <c r="C17" s="38">
        <v>0</v>
      </c>
      <c r="D17" s="38">
        <v>17.600000000000001</v>
      </c>
      <c r="E17" s="38"/>
      <c r="F17" s="38">
        <f t="shared" si="0"/>
        <v>17.600000000000001</v>
      </c>
    </row>
    <row r="18" spans="1:6" ht="52.5" customHeight="1" x14ac:dyDescent="0.25">
      <c r="A18" s="7">
        <v>11</v>
      </c>
      <c r="B18" s="14" t="s">
        <v>25</v>
      </c>
      <c r="C18" s="38">
        <v>175.1</v>
      </c>
      <c r="D18" s="38">
        <v>82.8</v>
      </c>
      <c r="E18" s="38">
        <f t="shared" si="1"/>
        <v>47.28726442033124</v>
      </c>
      <c r="F18" s="38">
        <f t="shared" si="0"/>
        <v>-92.3</v>
      </c>
    </row>
    <row r="19" spans="1:6" ht="81" customHeight="1" x14ac:dyDescent="0.25">
      <c r="A19" s="7">
        <v>12</v>
      </c>
      <c r="B19" s="14" t="s">
        <v>17</v>
      </c>
      <c r="C19" s="38">
        <v>5478.3</v>
      </c>
      <c r="D19" s="38">
        <v>3267.3</v>
      </c>
      <c r="E19" s="38">
        <f t="shared" si="1"/>
        <v>59.64076447072997</v>
      </c>
      <c r="F19" s="38">
        <f t="shared" si="0"/>
        <v>-2211</v>
      </c>
    </row>
    <row r="20" spans="1:6" ht="39" customHeight="1" x14ac:dyDescent="0.25">
      <c r="A20" s="7">
        <v>13</v>
      </c>
      <c r="B20" s="14" t="s">
        <v>12</v>
      </c>
      <c r="C20" s="38">
        <v>468</v>
      </c>
      <c r="D20" s="38">
        <v>365.5</v>
      </c>
      <c r="E20" s="38">
        <f t="shared" si="1"/>
        <v>78.098290598290603</v>
      </c>
      <c r="F20" s="38">
        <f t="shared" si="0"/>
        <v>-102.5</v>
      </c>
    </row>
    <row r="21" spans="1:6" ht="94.5" x14ac:dyDescent="0.25">
      <c r="A21" s="7">
        <v>14</v>
      </c>
      <c r="B21" s="14" t="s">
        <v>20</v>
      </c>
      <c r="C21" s="38">
        <v>5880.7</v>
      </c>
      <c r="D21" s="38">
        <v>531.1</v>
      </c>
      <c r="E21" s="38">
        <f t="shared" si="1"/>
        <v>9.0312377778155657</v>
      </c>
      <c r="F21" s="38">
        <f t="shared" si="0"/>
        <v>-5349.5999999999995</v>
      </c>
    </row>
    <row r="22" spans="1:6" ht="63" x14ac:dyDescent="0.25">
      <c r="A22" s="7">
        <v>15</v>
      </c>
      <c r="B22" s="14" t="s">
        <v>26</v>
      </c>
      <c r="C22" s="38">
        <v>1250</v>
      </c>
      <c r="D22" s="38">
        <v>4230.6000000000004</v>
      </c>
      <c r="E22" s="38" t="s">
        <v>35</v>
      </c>
      <c r="F22" s="38">
        <f t="shared" si="0"/>
        <v>2980.6000000000004</v>
      </c>
    </row>
    <row r="23" spans="1:6" ht="47.25" x14ac:dyDescent="0.25">
      <c r="A23" s="7">
        <v>16</v>
      </c>
      <c r="B23" s="14" t="s">
        <v>8</v>
      </c>
      <c r="C23" s="38">
        <v>29.2</v>
      </c>
      <c r="D23" s="38">
        <v>29.2</v>
      </c>
      <c r="E23" s="38">
        <f t="shared" si="1"/>
        <v>100</v>
      </c>
      <c r="F23" s="38">
        <f t="shared" si="0"/>
        <v>0</v>
      </c>
    </row>
    <row r="24" spans="1:6" ht="15.75" x14ac:dyDescent="0.25">
      <c r="A24" s="12">
        <v>17</v>
      </c>
      <c r="B24" s="15" t="s">
        <v>37</v>
      </c>
      <c r="C24" s="13">
        <f>C26+C27+C25</f>
        <v>1608095</v>
      </c>
      <c r="D24" s="13">
        <f>D26+D27+D25</f>
        <v>827971.70000000007</v>
      </c>
      <c r="E24" s="9">
        <f t="shared" si="1"/>
        <v>51.487735488264065</v>
      </c>
      <c r="F24" s="9">
        <f t="shared" si="0"/>
        <v>-780123.29999999993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8" t="s">
        <v>46</v>
      </c>
      <c r="F25" s="38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1615942.1</v>
      </c>
      <c r="D26" s="38">
        <v>835664.8</v>
      </c>
      <c r="E26" s="38">
        <f t="shared" si="1"/>
        <v>51.713783556972736</v>
      </c>
      <c r="F26" s="38">
        <f t="shared" si="0"/>
        <v>-780277.3</v>
      </c>
    </row>
    <row r="27" spans="1:6" ht="47.25" x14ac:dyDescent="0.25">
      <c r="A27" s="7">
        <v>20</v>
      </c>
      <c r="B27" s="17" t="s">
        <v>11</v>
      </c>
      <c r="C27" s="38">
        <v>-7849.3</v>
      </c>
      <c r="D27" s="38">
        <v>-7837.6</v>
      </c>
      <c r="E27" s="38">
        <f t="shared" si="1"/>
        <v>99.850942122227465</v>
      </c>
      <c r="F27" s="38">
        <f t="shared" si="0"/>
        <v>11.699999999999818</v>
      </c>
    </row>
    <row r="28" spans="1:6" ht="47.25" x14ac:dyDescent="0.25">
      <c r="A28" s="12">
        <v>21</v>
      </c>
      <c r="B28" s="15" t="s">
        <v>28</v>
      </c>
      <c r="C28" s="9">
        <f>C29+C31+C30</f>
        <v>1081.5</v>
      </c>
      <c r="D28" s="9">
        <f>D29+D31+D30</f>
        <v>380.6</v>
      </c>
      <c r="E28" s="9">
        <f t="shared" si="1"/>
        <v>35.191863153028201</v>
      </c>
      <c r="F28" s="9">
        <f t="shared" si="0"/>
        <v>-700.9</v>
      </c>
    </row>
    <row r="29" spans="1:6" ht="22.5" customHeight="1" x14ac:dyDescent="0.25">
      <c r="A29" s="7">
        <v>22</v>
      </c>
      <c r="B29" s="16" t="s">
        <v>21</v>
      </c>
      <c r="C29" s="38">
        <v>1067.4000000000001</v>
      </c>
      <c r="D29" s="38">
        <v>355.8</v>
      </c>
      <c r="E29" s="38">
        <f t="shared" si="1"/>
        <v>33.333333333333329</v>
      </c>
      <c r="F29" s="38">
        <f t="shared" si="0"/>
        <v>-711.60000000000014</v>
      </c>
    </row>
    <row r="30" spans="1:6" ht="41.25" customHeight="1" x14ac:dyDescent="0.25">
      <c r="A30" s="7">
        <v>23</v>
      </c>
      <c r="B30" s="16" t="s">
        <v>65</v>
      </c>
      <c r="C30" s="38">
        <v>0</v>
      </c>
      <c r="D30" s="38">
        <v>10.7</v>
      </c>
      <c r="E30" s="38"/>
      <c r="F30" s="38">
        <f t="shared" si="0"/>
        <v>10.7</v>
      </c>
    </row>
    <row r="31" spans="1:6" ht="49.5" customHeight="1" x14ac:dyDescent="0.25">
      <c r="A31" s="7">
        <v>24</v>
      </c>
      <c r="B31" s="14" t="s">
        <v>8</v>
      </c>
      <c r="C31" s="38">
        <v>14.1</v>
      </c>
      <c r="D31" s="38">
        <v>14.1</v>
      </c>
      <c r="E31" s="38">
        <f t="shared" si="1"/>
        <v>100</v>
      </c>
      <c r="F31" s="38">
        <f t="shared" si="0"/>
        <v>0</v>
      </c>
    </row>
    <row r="32" spans="1:6" ht="18.75" customHeight="1" x14ac:dyDescent="0.25">
      <c r="A32" s="12">
        <v>25</v>
      </c>
      <c r="B32" s="15" t="s">
        <v>38</v>
      </c>
      <c r="C32" s="9">
        <f>C34+C36+C39+C33</f>
        <v>3128.7</v>
      </c>
      <c r="D32" s="9">
        <f>D33+D34+D36+D37+D38+D39+D35</f>
        <v>2419.3000000000002</v>
      </c>
      <c r="E32" s="9">
        <f t="shared" si="1"/>
        <v>77.326045961581499</v>
      </c>
      <c r="F32" s="9">
        <f t="shared" si="0"/>
        <v>-709.39999999999964</v>
      </c>
    </row>
    <row r="33" spans="1:7" ht="31.5" x14ac:dyDescent="0.25">
      <c r="A33" s="7">
        <v>26</v>
      </c>
      <c r="B33" s="14" t="s">
        <v>31</v>
      </c>
      <c r="C33" s="38">
        <v>1220.2</v>
      </c>
      <c r="D33" s="38">
        <v>664.7</v>
      </c>
      <c r="E33" s="38">
        <f t="shared" si="1"/>
        <v>54.474676282576631</v>
      </c>
      <c r="F33" s="38">
        <f t="shared" si="0"/>
        <v>-555.5</v>
      </c>
    </row>
    <row r="34" spans="1:7" ht="31.5" x14ac:dyDescent="0.25">
      <c r="A34" s="7">
        <v>27</v>
      </c>
      <c r="B34" s="16" t="s">
        <v>12</v>
      </c>
      <c r="C34" s="38">
        <v>198.6</v>
      </c>
      <c r="D34" s="38">
        <v>114.1</v>
      </c>
      <c r="E34" s="38">
        <f t="shared" si="1"/>
        <v>57.452165156092647</v>
      </c>
      <c r="F34" s="38">
        <f t="shared" si="0"/>
        <v>-84.5</v>
      </c>
    </row>
    <row r="35" spans="1:7" ht="31.5" x14ac:dyDescent="0.25">
      <c r="A35" s="7">
        <v>28</v>
      </c>
      <c r="B35" s="16" t="s">
        <v>55</v>
      </c>
      <c r="C35" s="38">
        <v>0.1</v>
      </c>
      <c r="D35" s="38">
        <v>70.8</v>
      </c>
      <c r="E35" s="38" t="s">
        <v>46</v>
      </c>
      <c r="F35" s="38">
        <f t="shared" si="0"/>
        <v>70.7</v>
      </c>
    </row>
    <row r="36" spans="1:7" ht="31.5" x14ac:dyDescent="0.25">
      <c r="A36" s="7">
        <v>29</v>
      </c>
      <c r="B36" s="14" t="s">
        <v>13</v>
      </c>
      <c r="C36" s="38">
        <v>30.6</v>
      </c>
      <c r="D36" s="38">
        <v>6</v>
      </c>
      <c r="E36" s="38">
        <f t="shared" si="1"/>
        <v>19.607843137254903</v>
      </c>
      <c r="F36" s="38">
        <f t="shared" si="0"/>
        <v>-24.6</v>
      </c>
    </row>
    <row r="37" spans="1:7" ht="28.5" customHeight="1" x14ac:dyDescent="0.25">
      <c r="A37" s="7">
        <v>30</v>
      </c>
      <c r="B37" s="14" t="s">
        <v>39</v>
      </c>
      <c r="C37" s="38">
        <v>0</v>
      </c>
      <c r="D37" s="38">
        <v>-0.6</v>
      </c>
      <c r="E37" s="38"/>
      <c r="F37" s="38">
        <f t="shared" si="0"/>
        <v>-0.6</v>
      </c>
    </row>
    <row r="38" spans="1:7" ht="47.25" x14ac:dyDescent="0.25">
      <c r="A38" s="7">
        <v>31</v>
      </c>
      <c r="B38" s="14" t="s">
        <v>18</v>
      </c>
      <c r="C38" s="38">
        <v>0</v>
      </c>
      <c r="D38" s="38">
        <v>-1.2</v>
      </c>
      <c r="E38" s="38"/>
      <c r="F38" s="38">
        <f t="shared" si="0"/>
        <v>-1.2</v>
      </c>
    </row>
    <row r="39" spans="1:7" ht="18" customHeight="1" x14ac:dyDescent="0.25">
      <c r="A39" s="7">
        <v>32</v>
      </c>
      <c r="B39" s="18" t="s">
        <v>15</v>
      </c>
      <c r="C39" s="38">
        <v>1679.3</v>
      </c>
      <c r="D39" s="38">
        <v>1565.5</v>
      </c>
      <c r="E39" s="38">
        <f t="shared" si="1"/>
        <v>93.223366879056755</v>
      </c>
      <c r="F39" s="38">
        <f t="shared" si="0"/>
        <v>-113.79999999999995</v>
      </c>
      <c r="G39" s="20"/>
    </row>
    <row r="40" spans="1:7" ht="36" customHeight="1" x14ac:dyDescent="0.25">
      <c r="A40" s="12">
        <v>33</v>
      </c>
      <c r="B40" s="22" t="s">
        <v>33</v>
      </c>
      <c r="C40" s="9">
        <f>C41</f>
        <v>50</v>
      </c>
      <c r="D40" s="9">
        <f>D41</f>
        <v>0</v>
      </c>
      <c r="E40" s="9"/>
      <c r="F40" s="9">
        <f t="shared" si="0"/>
        <v>-50</v>
      </c>
      <c r="G40" s="20"/>
    </row>
    <row r="41" spans="1:7" ht="19.5" customHeight="1" x14ac:dyDescent="0.25">
      <c r="A41" s="7">
        <v>34</v>
      </c>
      <c r="B41" s="18" t="s">
        <v>48</v>
      </c>
      <c r="C41" s="38">
        <v>50</v>
      </c>
      <c r="D41" s="38">
        <v>0</v>
      </c>
      <c r="E41" s="38"/>
      <c r="F41" s="38">
        <f t="shared" si="0"/>
        <v>-50</v>
      </c>
      <c r="G41" s="20"/>
    </row>
    <row r="42" spans="1:7" s="19" customFormat="1" ht="31.5" x14ac:dyDescent="0.2">
      <c r="A42" s="12">
        <v>35</v>
      </c>
      <c r="B42" s="15" t="s">
        <v>53</v>
      </c>
      <c r="C42" s="9">
        <f>C43+C44+C45+C46</f>
        <v>6817</v>
      </c>
      <c r="D42" s="9">
        <f>D43+D44+D45</f>
        <v>2593.1</v>
      </c>
      <c r="E42" s="9">
        <f t="shared" si="1"/>
        <v>38.038726712630186</v>
      </c>
      <c r="F42" s="9">
        <f t="shared" si="0"/>
        <v>-4223.8999999999996</v>
      </c>
    </row>
    <row r="43" spans="1:7" ht="94.5" x14ac:dyDescent="0.25">
      <c r="A43" s="7">
        <v>36</v>
      </c>
      <c r="B43" s="14" t="s">
        <v>22</v>
      </c>
      <c r="C43" s="38">
        <v>38.4</v>
      </c>
      <c r="D43" s="38">
        <v>49.6</v>
      </c>
      <c r="E43" s="38">
        <f t="shared" si="1"/>
        <v>129.16666666666669</v>
      </c>
      <c r="F43" s="38">
        <f t="shared" si="0"/>
        <v>11.200000000000003</v>
      </c>
    </row>
    <row r="44" spans="1:7" ht="78.75" x14ac:dyDescent="0.25">
      <c r="A44" s="7">
        <v>37</v>
      </c>
      <c r="B44" s="14" t="s">
        <v>17</v>
      </c>
      <c r="C44" s="38">
        <v>5166.6000000000004</v>
      </c>
      <c r="D44" s="38">
        <v>2469.4</v>
      </c>
      <c r="E44" s="38">
        <f t="shared" si="1"/>
        <v>47.795455425231296</v>
      </c>
      <c r="F44" s="38">
        <f t="shared" si="0"/>
        <v>-2697.2000000000003</v>
      </c>
    </row>
    <row r="45" spans="1:7" ht="78.75" x14ac:dyDescent="0.25">
      <c r="A45" s="7">
        <v>38</v>
      </c>
      <c r="B45" s="14" t="s">
        <v>23</v>
      </c>
      <c r="C45" s="38">
        <v>356.5</v>
      </c>
      <c r="D45" s="38">
        <v>74.099999999999994</v>
      </c>
      <c r="E45" s="38">
        <f t="shared" si="1"/>
        <v>20.785413744740531</v>
      </c>
      <c r="F45" s="38">
        <f t="shared" si="0"/>
        <v>-282.39999999999998</v>
      </c>
    </row>
    <row r="46" spans="1:7" ht="15.75" x14ac:dyDescent="0.25">
      <c r="A46" s="7">
        <v>39</v>
      </c>
      <c r="B46" s="14" t="s">
        <v>15</v>
      </c>
      <c r="C46" s="38">
        <v>1255.5</v>
      </c>
      <c r="D46" s="38">
        <v>0</v>
      </c>
      <c r="E46" s="38"/>
      <c r="F46" s="38">
        <f t="shared" si="0"/>
        <v>-1255.5</v>
      </c>
    </row>
    <row r="47" spans="1:7" ht="31.5" x14ac:dyDescent="0.25">
      <c r="A47" s="12">
        <v>40</v>
      </c>
      <c r="B47" s="15" t="s">
        <v>32</v>
      </c>
      <c r="C47" s="10">
        <f>C48+C49+C50</f>
        <v>1177.0999999999999</v>
      </c>
      <c r="D47" s="10">
        <f>D48+D49+D50</f>
        <v>533.1</v>
      </c>
      <c r="E47" s="9">
        <f t="shared" si="1"/>
        <v>45.289270240421381</v>
      </c>
      <c r="F47" s="9">
        <f t="shared" si="0"/>
        <v>-643.99999999999989</v>
      </c>
    </row>
    <row r="48" spans="1:7" ht="31.5" x14ac:dyDescent="0.25">
      <c r="A48" s="7">
        <v>41</v>
      </c>
      <c r="B48" s="14" t="s">
        <v>24</v>
      </c>
      <c r="C48" s="11">
        <v>75</v>
      </c>
      <c r="D48" s="11">
        <v>10</v>
      </c>
      <c r="E48" s="38">
        <f t="shared" si="1"/>
        <v>13.333333333333334</v>
      </c>
      <c r="F48" s="38">
        <f t="shared" si="0"/>
        <v>-65</v>
      </c>
    </row>
    <row r="49" spans="1:6" ht="78.75" x14ac:dyDescent="0.25">
      <c r="A49" s="7">
        <v>42</v>
      </c>
      <c r="B49" s="14" t="s">
        <v>17</v>
      </c>
      <c r="C49" s="11">
        <v>615</v>
      </c>
      <c r="D49" s="11">
        <v>0</v>
      </c>
      <c r="E49" s="38"/>
      <c r="F49" s="38">
        <f t="shared" si="0"/>
        <v>-615</v>
      </c>
    </row>
    <row r="50" spans="1:6" ht="31.5" x14ac:dyDescent="0.25">
      <c r="A50" s="7">
        <v>43</v>
      </c>
      <c r="B50" s="14" t="s">
        <v>55</v>
      </c>
      <c r="C50" s="11">
        <v>487.1</v>
      </c>
      <c r="D50" s="11">
        <v>523.1</v>
      </c>
      <c r="E50" s="38">
        <f t="shared" si="1"/>
        <v>107.39067953192362</v>
      </c>
      <c r="F50" s="38">
        <f t="shared" si="0"/>
        <v>36</v>
      </c>
    </row>
    <row r="51" spans="1:6" s="24" customFormat="1" ht="19.5" customHeight="1" x14ac:dyDescent="0.25">
      <c r="A51" s="12">
        <v>44</v>
      </c>
      <c r="B51" s="23" t="s">
        <v>34</v>
      </c>
      <c r="C51" s="10">
        <f>C52</f>
        <v>18.899999999999999</v>
      </c>
      <c r="D51" s="10">
        <f t="shared" ref="D51" si="2">D52</f>
        <v>18.899999999999999</v>
      </c>
      <c r="E51" s="9">
        <f t="shared" si="1"/>
        <v>100</v>
      </c>
      <c r="F51" s="9">
        <f t="shared" si="0"/>
        <v>0</v>
      </c>
    </row>
    <row r="52" spans="1:6" s="25" customFormat="1" ht="19.5" customHeight="1" x14ac:dyDescent="0.25">
      <c r="A52" s="7">
        <v>45</v>
      </c>
      <c r="B52" s="34" t="s">
        <v>49</v>
      </c>
      <c r="C52" s="11">
        <v>18.899999999999999</v>
      </c>
      <c r="D52" s="11">
        <v>18.899999999999999</v>
      </c>
      <c r="E52" s="38">
        <f t="shared" si="1"/>
        <v>100</v>
      </c>
      <c r="F52" s="38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workbookViewId="0">
      <selection activeCell="C33" sqref="C3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60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59</v>
      </c>
      <c r="D5" s="44" t="s">
        <v>61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7" t="s">
        <v>4</v>
      </c>
      <c r="F7" s="37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873.5</v>
      </c>
      <c r="D8" s="9">
        <f>D9+D10+D11+D12+D13</f>
        <v>868.9</v>
      </c>
      <c r="E8" s="9">
        <f>D8/C8*100</f>
        <v>99.473382942186603</v>
      </c>
      <c r="F8" s="9">
        <f>D8-C8</f>
        <v>-4.6000000000000227</v>
      </c>
    </row>
    <row r="9" spans="1:13" ht="81" customHeight="1" x14ac:dyDescent="0.25">
      <c r="A9" s="7">
        <v>2</v>
      </c>
      <c r="B9" s="14" t="s">
        <v>17</v>
      </c>
      <c r="C9" s="37">
        <v>0</v>
      </c>
      <c r="D9" s="37">
        <v>30</v>
      </c>
      <c r="E9" s="37"/>
      <c r="F9" s="37">
        <f t="shared" ref="F9:F51" si="0">D9-C9</f>
        <v>30</v>
      </c>
    </row>
    <row r="10" spans="1:13" ht="21.75" customHeight="1" x14ac:dyDescent="0.25">
      <c r="A10" s="7">
        <v>3</v>
      </c>
      <c r="B10" s="14" t="s">
        <v>21</v>
      </c>
      <c r="C10" s="37">
        <v>737</v>
      </c>
      <c r="D10" s="37">
        <v>737</v>
      </c>
      <c r="E10" s="37">
        <f t="shared" ref="E10:E51" si="1">D10/C10*100</f>
        <v>100</v>
      </c>
      <c r="F10" s="37">
        <f t="shared" si="0"/>
        <v>0</v>
      </c>
    </row>
    <row r="11" spans="1:13" ht="47.25" x14ac:dyDescent="0.25">
      <c r="A11" s="7">
        <v>4</v>
      </c>
      <c r="B11" s="14" t="s">
        <v>19</v>
      </c>
      <c r="C11" s="37">
        <v>52.4</v>
      </c>
      <c r="D11" s="37">
        <v>16.8</v>
      </c>
      <c r="E11" s="37">
        <f t="shared" si="1"/>
        <v>32.061068702290079</v>
      </c>
      <c r="F11" s="37">
        <f t="shared" si="0"/>
        <v>-35.599999999999994</v>
      </c>
    </row>
    <row r="12" spans="1:13" ht="47.25" x14ac:dyDescent="0.25">
      <c r="A12" s="7">
        <v>5</v>
      </c>
      <c r="B12" s="14" t="s">
        <v>8</v>
      </c>
      <c r="C12" s="37">
        <v>84.1</v>
      </c>
      <c r="D12" s="37">
        <v>84.1</v>
      </c>
      <c r="E12" s="37">
        <f t="shared" si="1"/>
        <v>100</v>
      </c>
      <c r="F12" s="37">
        <f t="shared" si="0"/>
        <v>0</v>
      </c>
    </row>
    <row r="13" spans="1:13" ht="31.5" x14ac:dyDescent="0.25">
      <c r="A13" s="7">
        <v>6</v>
      </c>
      <c r="B13" s="14" t="s">
        <v>39</v>
      </c>
      <c r="C13" s="37">
        <v>0</v>
      </c>
      <c r="D13" s="37">
        <v>1</v>
      </c>
      <c r="E13" s="37"/>
      <c r="F13" s="37">
        <f t="shared" si="0"/>
        <v>1</v>
      </c>
    </row>
    <row r="14" spans="1:13" ht="31.5" x14ac:dyDescent="0.25">
      <c r="A14" s="12">
        <v>7</v>
      </c>
      <c r="B14" s="15" t="s">
        <v>36</v>
      </c>
      <c r="C14" s="9">
        <f>C15+C16+C18+C19+C20+C21+C22+C23</f>
        <v>45080.499999999993</v>
      </c>
      <c r="D14" s="9">
        <f>D15+D16+D18+D19+D20+D21+D22+D23+D17</f>
        <v>18344.399999999998</v>
      </c>
      <c r="E14" s="9">
        <f t="shared" si="1"/>
        <v>40.692538902629742</v>
      </c>
      <c r="F14" s="9">
        <f t="shared" si="0"/>
        <v>-26736.099999999995</v>
      </c>
    </row>
    <row r="15" spans="1:13" ht="78.75" x14ac:dyDescent="0.25">
      <c r="A15" s="7">
        <v>8</v>
      </c>
      <c r="B15" s="14" t="s">
        <v>9</v>
      </c>
      <c r="C15" s="37">
        <v>24977.3</v>
      </c>
      <c r="D15" s="37">
        <v>7408.6</v>
      </c>
      <c r="E15" s="37">
        <f t="shared" si="1"/>
        <v>29.661332489900833</v>
      </c>
      <c r="F15" s="37">
        <f t="shared" si="0"/>
        <v>-17568.699999999997</v>
      </c>
    </row>
    <row r="16" spans="1:13" ht="31.5" x14ac:dyDescent="0.25">
      <c r="A16" s="7">
        <v>9</v>
      </c>
      <c r="B16" s="14" t="s">
        <v>29</v>
      </c>
      <c r="C16" s="37">
        <v>6828</v>
      </c>
      <c r="D16" s="37">
        <v>3061.3</v>
      </c>
      <c r="E16" s="37">
        <f t="shared" si="1"/>
        <v>44.834504979496195</v>
      </c>
      <c r="F16" s="37">
        <f t="shared" si="0"/>
        <v>-3766.7</v>
      </c>
    </row>
    <row r="17" spans="1:6" ht="110.25" x14ac:dyDescent="0.25">
      <c r="A17" s="7">
        <v>10</v>
      </c>
      <c r="B17" s="14" t="s">
        <v>54</v>
      </c>
      <c r="C17" s="37">
        <v>0</v>
      </c>
      <c r="D17" s="37">
        <v>16.100000000000001</v>
      </c>
      <c r="E17" s="37"/>
      <c r="F17" s="37">
        <f t="shared" si="0"/>
        <v>16.100000000000001</v>
      </c>
    </row>
    <row r="18" spans="1:6" ht="52.5" customHeight="1" x14ac:dyDescent="0.25">
      <c r="A18" s="7">
        <v>11</v>
      </c>
      <c r="B18" s="14" t="s">
        <v>25</v>
      </c>
      <c r="C18" s="37">
        <v>175.1</v>
      </c>
      <c r="D18" s="37">
        <v>0</v>
      </c>
      <c r="E18" s="37"/>
      <c r="F18" s="37">
        <f t="shared" si="0"/>
        <v>-175.1</v>
      </c>
    </row>
    <row r="19" spans="1:6" ht="81" customHeight="1" x14ac:dyDescent="0.25">
      <c r="A19" s="7">
        <v>12</v>
      </c>
      <c r="B19" s="14" t="s">
        <v>17</v>
      </c>
      <c r="C19" s="37">
        <v>5478.3</v>
      </c>
      <c r="D19" s="37">
        <v>2880.8</v>
      </c>
      <c r="E19" s="37">
        <f t="shared" si="1"/>
        <v>52.585656134202218</v>
      </c>
      <c r="F19" s="37">
        <f t="shared" si="0"/>
        <v>-2597.5</v>
      </c>
    </row>
    <row r="20" spans="1:6" ht="39" customHeight="1" x14ac:dyDescent="0.25">
      <c r="A20" s="7">
        <v>13</v>
      </c>
      <c r="B20" s="14" t="s">
        <v>12</v>
      </c>
      <c r="C20" s="37">
        <v>468</v>
      </c>
      <c r="D20" s="37">
        <v>349.9</v>
      </c>
      <c r="E20" s="37">
        <f t="shared" si="1"/>
        <v>74.76495726495726</v>
      </c>
      <c r="F20" s="37">
        <f t="shared" si="0"/>
        <v>-118.10000000000002</v>
      </c>
    </row>
    <row r="21" spans="1:6" ht="94.5" x14ac:dyDescent="0.25">
      <c r="A21" s="7">
        <v>14</v>
      </c>
      <c r="B21" s="14" t="s">
        <v>20</v>
      </c>
      <c r="C21" s="37">
        <v>5880.7</v>
      </c>
      <c r="D21" s="37">
        <v>479.7</v>
      </c>
      <c r="E21" s="37">
        <f t="shared" si="1"/>
        <v>8.1571921710000517</v>
      </c>
      <c r="F21" s="37">
        <f t="shared" si="0"/>
        <v>-5401</v>
      </c>
    </row>
    <row r="22" spans="1:6" ht="63" x14ac:dyDescent="0.25">
      <c r="A22" s="7">
        <v>15</v>
      </c>
      <c r="B22" s="14" t="s">
        <v>26</v>
      </c>
      <c r="C22" s="37">
        <v>1250</v>
      </c>
      <c r="D22" s="37">
        <v>4124.8999999999996</v>
      </c>
      <c r="E22" s="37" t="s">
        <v>35</v>
      </c>
      <c r="F22" s="37">
        <f t="shared" si="0"/>
        <v>2874.8999999999996</v>
      </c>
    </row>
    <row r="23" spans="1:6" ht="47.25" x14ac:dyDescent="0.25">
      <c r="A23" s="7">
        <v>16</v>
      </c>
      <c r="B23" s="14" t="s">
        <v>8</v>
      </c>
      <c r="C23" s="37">
        <v>23.1</v>
      </c>
      <c r="D23" s="37">
        <v>23.1</v>
      </c>
      <c r="E23" s="37">
        <f t="shared" si="1"/>
        <v>100</v>
      </c>
      <c r="F23" s="37">
        <f t="shared" si="0"/>
        <v>0</v>
      </c>
    </row>
    <row r="24" spans="1:6" ht="15.75" x14ac:dyDescent="0.25">
      <c r="A24" s="12">
        <v>17</v>
      </c>
      <c r="B24" s="15" t="s">
        <v>37</v>
      </c>
      <c r="C24" s="13">
        <f>C26+C27+C25</f>
        <v>1608277</v>
      </c>
      <c r="D24" s="13">
        <f>D26+D27+D25</f>
        <v>641066</v>
      </c>
      <c r="E24" s="9">
        <f t="shared" si="1"/>
        <v>39.860422054161063</v>
      </c>
      <c r="F24" s="9">
        <f t="shared" si="0"/>
        <v>-967211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7" t="s">
        <v>46</v>
      </c>
      <c r="F25" s="37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1616124.1</v>
      </c>
      <c r="D26" s="37">
        <v>648759.1</v>
      </c>
      <c r="E26" s="37">
        <f t="shared" si="1"/>
        <v>40.142901154682363</v>
      </c>
      <c r="F26" s="37">
        <f t="shared" si="0"/>
        <v>-967365.00000000012</v>
      </c>
    </row>
    <row r="27" spans="1:6" ht="47.25" x14ac:dyDescent="0.25">
      <c r="A27" s="7">
        <v>20</v>
      </c>
      <c r="B27" s="17" t="s">
        <v>11</v>
      </c>
      <c r="C27" s="37">
        <v>-7849.3</v>
      </c>
      <c r="D27" s="37">
        <v>-7837.6</v>
      </c>
      <c r="E27" s="37">
        <f t="shared" si="1"/>
        <v>99.850942122227465</v>
      </c>
      <c r="F27" s="37">
        <f t="shared" si="0"/>
        <v>11.699999999999818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277.5</v>
      </c>
      <c r="E28" s="9">
        <f t="shared" si="1"/>
        <v>25.997751545812253</v>
      </c>
      <c r="F28" s="9">
        <f t="shared" si="0"/>
        <v>-789.90000000000009</v>
      </c>
    </row>
    <row r="29" spans="1:6" ht="22.5" customHeight="1" x14ac:dyDescent="0.25">
      <c r="A29" s="7">
        <v>22</v>
      </c>
      <c r="B29" s="16" t="s">
        <v>21</v>
      </c>
      <c r="C29" s="37">
        <v>1067.4000000000001</v>
      </c>
      <c r="D29" s="37">
        <v>277.5</v>
      </c>
      <c r="E29" s="37">
        <f t="shared" si="1"/>
        <v>25.997751545812253</v>
      </c>
      <c r="F29" s="37">
        <f t="shared" si="0"/>
        <v>-789.90000000000009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3128.7</v>
      </c>
      <c r="D30" s="9">
        <f>D31+D32+D34+D35+D36+D37+D33</f>
        <v>1044.2</v>
      </c>
      <c r="E30" s="9">
        <f t="shared" si="1"/>
        <v>33.374884137181581</v>
      </c>
      <c r="F30" s="9">
        <f t="shared" si="0"/>
        <v>-2084.5</v>
      </c>
    </row>
    <row r="31" spans="1:6" ht="31.5" x14ac:dyDescent="0.25">
      <c r="A31" s="7">
        <v>24</v>
      </c>
      <c r="B31" s="14" t="s">
        <v>31</v>
      </c>
      <c r="C31" s="37">
        <v>1220.2</v>
      </c>
      <c r="D31" s="37">
        <v>614.1</v>
      </c>
      <c r="E31" s="37">
        <f t="shared" si="1"/>
        <v>50.327815112276674</v>
      </c>
      <c r="F31" s="37">
        <f t="shared" si="0"/>
        <v>-606.1</v>
      </c>
    </row>
    <row r="32" spans="1:6" ht="31.5" x14ac:dyDescent="0.25">
      <c r="A32" s="7">
        <v>25</v>
      </c>
      <c r="B32" s="16" t="s">
        <v>12</v>
      </c>
      <c r="C32" s="37">
        <v>198.6</v>
      </c>
      <c r="D32" s="37">
        <v>111.4</v>
      </c>
      <c r="E32" s="37">
        <f t="shared" si="1"/>
        <v>56.092648539778459</v>
      </c>
      <c r="F32" s="37">
        <f t="shared" si="0"/>
        <v>-87.199999999999989</v>
      </c>
    </row>
    <row r="33" spans="1:7" ht="31.5" x14ac:dyDescent="0.25">
      <c r="A33" s="7">
        <v>26</v>
      </c>
      <c r="B33" s="16" t="s">
        <v>55</v>
      </c>
      <c r="C33" s="37">
        <v>0.1</v>
      </c>
      <c r="D33" s="37">
        <v>70.8</v>
      </c>
      <c r="E33" s="37" t="s">
        <v>46</v>
      </c>
      <c r="F33" s="37">
        <f t="shared" si="0"/>
        <v>70.7</v>
      </c>
    </row>
    <row r="34" spans="1:7" ht="31.5" x14ac:dyDescent="0.25">
      <c r="A34" s="7">
        <v>27</v>
      </c>
      <c r="B34" s="14" t="s">
        <v>13</v>
      </c>
      <c r="C34" s="37">
        <v>30.6</v>
      </c>
      <c r="D34" s="37">
        <v>6</v>
      </c>
      <c r="E34" s="37">
        <f t="shared" si="1"/>
        <v>19.607843137254903</v>
      </c>
      <c r="F34" s="37">
        <f t="shared" si="0"/>
        <v>-24.6</v>
      </c>
    </row>
    <row r="35" spans="1:7" ht="28.5" customHeight="1" x14ac:dyDescent="0.25">
      <c r="A35" s="7">
        <v>28</v>
      </c>
      <c r="B35" s="14" t="s">
        <v>39</v>
      </c>
      <c r="C35" s="37">
        <v>0</v>
      </c>
      <c r="D35" s="37">
        <v>-1.4</v>
      </c>
      <c r="E35" s="37"/>
      <c r="F35" s="37">
        <f t="shared" si="0"/>
        <v>-1.4</v>
      </c>
    </row>
    <row r="36" spans="1:7" ht="47.25" x14ac:dyDescent="0.25">
      <c r="A36" s="7">
        <v>29</v>
      </c>
      <c r="B36" s="14" t="s">
        <v>18</v>
      </c>
      <c r="C36" s="37">
        <v>0</v>
      </c>
      <c r="D36" s="37">
        <v>-1.2</v>
      </c>
      <c r="E36" s="37"/>
      <c r="F36" s="37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7">
        <v>1679.3</v>
      </c>
      <c r="D37" s="37">
        <v>244.5</v>
      </c>
      <c r="E37" s="37">
        <f t="shared" si="1"/>
        <v>14.559637944381587</v>
      </c>
      <c r="F37" s="37">
        <f t="shared" si="0"/>
        <v>-1434.8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7">
        <v>50</v>
      </c>
      <c r="D39" s="37">
        <v>0</v>
      </c>
      <c r="E39" s="9"/>
      <c r="F39" s="38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C41+C42+C43+C45</f>
        <v>6817</v>
      </c>
      <c r="D40" s="9">
        <f>D41+D42+D43+D44</f>
        <v>2166.7999999999997</v>
      </c>
      <c r="E40" s="9">
        <f t="shared" si="1"/>
        <v>31.785242775414403</v>
      </c>
      <c r="F40" s="9">
        <f t="shared" si="0"/>
        <v>-4650.2000000000007</v>
      </c>
    </row>
    <row r="41" spans="1:7" ht="94.5" x14ac:dyDescent="0.25">
      <c r="A41" s="7">
        <v>34</v>
      </c>
      <c r="B41" s="14" t="s">
        <v>22</v>
      </c>
      <c r="C41" s="37">
        <v>38.4</v>
      </c>
      <c r="D41" s="37">
        <v>35.200000000000003</v>
      </c>
      <c r="E41" s="37">
        <f t="shared" si="1"/>
        <v>91.666666666666671</v>
      </c>
      <c r="F41" s="37">
        <f t="shared" si="0"/>
        <v>-3.1999999999999957</v>
      </c>
    </row>
    <row r="42" spans="1:7" ht="78.75" x14ac:dyDescent="0.25">
      <c r="A42" s="7">
        <v>35</v>
      </c>
      <c r="B42" s="14" t="s">
        <v>17</v>
      </c>
      <c r="C42" s="37">
        <v>5166.6000000000004</v>
      </c>
      <c r="D42" s="37">
        <v>2067</v>
      </c>
      <c r="E42" s="37">
        <f t="shared" si="1"/>
        <v>40.006967831842985</v>
      </c>
      <c r="F42" s="37">
        <f t="shared" si="0"/>
        <v>-3099.6000000000004</v>
      </c>
    </row>
    <row r="43" spans="1:7" ht="78.75" x14ac:dyDescent="0.25">
      <c r="A43" s="7">
        <v>36</v>
      </c>
      <c r="B43" s="14" t="s">
        <v>23</v>
      </c>
      <c r="C43" s="37">
        <v>356.5</v>
      </c>
      <c r="D43" s="37">
        <v>63</v>
      </c>
      <c r="E43" s="37">
        <f t="shared" si="1"/>
        <v>17.671809256661991</v>
      </c>
      <c r="F43" s="37">
        <f t="shared" si="0"/>
        <v>-293.5</v>
      </c>
    </row>
    <row r="44" spans="1:7" ht="31.5" x14ac:dyDescent="0.25">
      <c r="A44" s="7">
        <v>37</v>
      </c>
      <c r="B44" s="14" t="s">
        <v>39</v>
      </c>
      <c r="C44" s="37">
        <v>0</v>
      </c>
      <c r="D44" s="37">
        <v>1.6</v>
      </c>
      <c r="E44" s="37"/>
      <c r="F44" s="37">
        <f t="shared" si="0"/>
        <v>1.6</v>
      </c>
    </row>
    <row r="45" spans="1:7" ht="15.75" x14ac:dyDescent="0.25">
      <c r="A45" s="7">
        <v>38</v>
      </c>
      <c r="B45" s="14" t="s">
        <v>15</v>
      </c>
      <c r="C45" s="37">
        <v>1255.5</v>
      </c>
      <c r="D45" s="37">
        <v>0</v>
      </c>
      <c r="E45" s="37"/>
      <c r="F45" s="37">
        <f t="shared" si="0"/>
        <v>-1255.5</v>
      </c>
    </row>
    <row r="46" spans="1:7" ht="31.5" x14ac:dyDescent="0.25">
      <c r="A46" s="12">
        <v>39</v>
      </c>
      <c r="B46" s="15" t="s">
        <v>32</v>
      </c>
      <c r="C46" s="10">
        <f>C47+C48+C49</f>
        <v>1177.0999999999999</v>
      </c>
      <c r="D46" s="10">
        <f>D47+D48+D49</f>
        <v>528.1</v>
      </c>
      <c r="E46" s="9">
        <f t="shared" si="1"/>
        <v>44.864497493840801</v>
      </c>
      <c r="F46" s="9">
        <f t="shared" si="0"/>
        <v>-648.99999999999989</v>
      </c>
    </row>
    <row r="47" spans="1:7" ht="31.5" x14ac:dyDescent="0.25">
      <c r="A47" s="7">
        <v>40</v>
      </c>
      <c r="B47" s="14" t="s">
        <v>24</v>
      </c>
      <c r="C47" s="11">
        <v>75</v>
      </c>
      <c r="D47" s="11">
        <v>5</v>
      </c>
      <c r="E47" s="37">
        <f t="shared" si="1"/>
        <v>6.666666666666667</v>
      </c>
      <c r="F47" s="37">
        <f t="shared" si="0"/>
        <v>-70</v>
      </c>
    </row>
    <row r="48" spans="1:7" ht="78.75" x14ac:dyDescent="0.25">
      <c r="A48" s="7">
        <v>41</v>
      </c>
      <c r="B48" s="14" t="s">
        <v>17</v>
      </c>
      <c r="C48" s="11">
        <v>615</v>
      </c>
      <c r="D48" s="11">
        <v>0</v>
      </c>
      <c r="E48" s="37"/>
      <c r="F48" s="37">
        <f t="shared" si="0"/>
        <v>-615</v>
      </c>
    </row>
    <row r="49" spans="1:6" ht="31.5" x14ac:dyDescent="0.25">
      <c r="A49" s="7">
        <v>42</v>
      </c>
      <c r="B49" s="14" t="s">
        <v>55</v>
      </c>
      <c r="C49" s="11">
        <v>487.1</v>
      </c>
      <c r="D49" s="11">
        <v>523.1</v>
      </c>
      <c r="E49" s="37">
        <f t="shared" si="1"/>
        <v>107.39067953192362</v>
      </c>
      <c r="F49" s="37">
        <f t="shared" si="0"/>
        <v>36</v>
      </c>
    </row>
    <row r="50" spans="1:6" s="24" customFormat="1" ht="19.5" customHeight="1" x14ac:dyDescent="0.25">
      <c r="A50" s="12">
        <v>43</v>
      </c>
      <c r="B50" s="23" t="s">
        <v>34</v>
      </c>
      <c r="C50" s="10">
        <f>C51</f>
        <v>18.899999999999999</v>
      </c>
      <c r="D50" s="10">
        <f t="shared" ref="D50" si="2">D51</f>
        <v>18.899999999999999</v>
      </c>
      <c r="E50" s="9">
        <f t="shared" si="1"/>
        <v>100</v>
      </c>
      <c r="F50" s="9">
        <f t="shared" si="0"/>
        <v>0</v>
      </c>
    </row>
    <row r="51" spans="1:6" s="25" customFormat="1" ht="19.5" customHeight="1" x14ac:dyDescent="0.25">
      <c r="A51" s="7">
        <v>44</v>
      </c>
      <c r="B51" s="34" t="s">
        <v>49</v>
      </c>
      <c r="C51" s="11">
        <v>18.899999999999999</v>
      </c>
      <c r="D51" s="11">
        <v>18.899999999999999</v>
      </c>
      <c r="E51" s="37">
        <f t="shared" si="1"/>
        <v>100</v>
      </c>
      <c r="F51" s="37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>
      <selection activeCell="F36" sqref="F3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57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58</v>
      </c>
      <c r="D5" s="44" t="s">
        <v>56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6" t="s">
        <v>4</v>
      </c>
      <c r="F7" s="36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854.3</v>
      </c>
      <c r="D8" s="9">
        <f>D9+D10+D11+D12</f>
        <v>839.69999999999993</v>
      </c>
      <c r="E8" s="9">
        <f>D8/C8*100</f>
        <v>98.290998478286312</v>
      </c>
      <c r="F8" s="9">
        <f>D8-C8</f>
        <v>-14.600000000000023</v>
      </c>
    </row>
    <row r="9" spans="1:13" ht="81" customHeight="1" x14ac:dyDescent="0.25">
      <c r="A9" s="7">
        <v>2</v>
      </c>
      <c r="B9" s="14" t="s">
        <v>17</v>
      </c>
      <c r="C9" s="36">
        <v>0</v>
      </c>
      <c r="D9" s="36">
        <v>30</v>
      </c>
      <c r="E9" s="36"/>
      <c r="F9" s="36">
        <f t="shared" ref="F9:F48" si="0">D9-C9</f>
        <v>30</v>
      </c>
    </row>
    <row r="10" spans="1:13" ht="21.75" customHeight="1" x14ac:dyDescent="0.25">
      <c r="A10" s="7">
        <v>3</v>
      </c>
      <c r="B10" s="14" t="s">
        <v>21</v>
      </c>
      <c r="C10" s="36">
        <v>737</v>
      </c>
      <c r="D10" s="36">
        <v>737</v>
      </c>
      <c r="E10" s="36">
        <f t="shared" ref="E10:E50" si="1">D10/C10*100</f>
        <v>100</v>
      </c>
      <c r="F10" s="36"/>
    </row>
    <row r="11" spans="1:13" ht="47.25" x14ac:dyDescent="0.25">
      <c r="A11" s="7">
        <v>4</v>
      </c>
      <c r="B11" s="14" t="s">
        <v>19</v>
      </c>
      <c r="C11" s="36">
        <v>52.4</v>
      </c>
      <c r="D11" s="36">
        <v>7.8</v>
      </c>
      <c r="E11" s="36">
        <f t="shared" si="1"/>
        <v>14.885496183206106</v>
      </c>
      <c r="F11" s="36">
        <f t="shared" si="0"/>
        <v>-44.6</v>
      </c>
    </row>
    <row r="12" spans="1:13" ht="47.25" x14ac:dyDescent="0.25">
      <c r="A12" s="7">
        <v>5</v>
      </c>
      <c r="B12" s="14" t="s">
        <v>8</v>
      </c>
      <c r="C12" s="36">
        <v>64.900000000000006</v>
      </c>
      <c r="D12" s="36">
        <v>64.900000000000006</v>
      </c>
      <c r="E12" s="36">
        <f t="shared" si="1"/>
        <v>100</v>
      </c>
      <c r="F12" s="36"/>
    </row>
    <row r="13" spans="1:13" ht="31.5" x14ac:dyDescent="0.25">
      <c r="A13" s="7">
        <v>6</v>
      </c>
      <c r="B13" s="15" t="s">
        <v>36</v>
      </c>
      <c r="C13" s="9">
        <f>C14+C15+C17+C18+C19+C20+C21+C22</f>
        <v>45074.599999999991</v>
      </c>
      <c r="D13" s="9">
        <f>D14+D15+D17+D18+D19+D20+D21+D22+D16+D23</f>
        <v>13222.3</v>
      </c>
      <c r="E13" s="9">
        <f t="shared" si="1"/>
        <v>29.334259205849861</v>
      </c>
      <c r="F13" s="9">
        <f t="shared" si="0"/>
        <v>-31852.299999999992</v>
      </c>
    </row>
    <row r="14" spans="1:13" ht="78.75" x14ac:dyDescent="0.25">
      <c r="A14" s="7">
        <v>7</v>
      </c>
      <c r="B14" s="14" t="s">
        <v>9</v>
      </c>
      <c r="C14" s="36">
        <v>24977.3</v>
      </c>
      <c r="D14" s="36">
        <v>6287.4</v>
      </c>
      <c r="E14" s="36">
        <f t="shared" si="1"/>
        <v>25.172456590584254</v>
      </c>
      <c r="F14" s="36">
        <f t="shared" si="0"/>
        <v>-18689.900000000001</v>
      </c>
    </row>
    <row r="15" spans="1:13" ht="31.5" x14ac:dyDescent="0.25">
      <c r="A15" s="7">
        <v>8</v>
      </c>
      <c r="B15" s="14" t="s">
        <v>29</v>
      </c>
      <c r="C15" s="36">
        <v>6828</v>
      </c>
      <c r="D15" s="36">
        <v>2351.9</v>
      </c>
      <c r="E15" s="36">
        <f t="shared" si="1"/>
        <v>34.44493263034564</v>
      </c>
      <c r="F15" s="36">
        <f t="shared" si="0"/>
        <v>-4476.1000000000004</v>
      </c>
    </row>
    <row r="16" spans="1:13" ht="110.25" x14ac:dyDescent="0.25">
      <c r="A16" s="7">
        <v>9</v>
      </c>
      <c r="B16" s="14" t="s">
        <v>54</v>
      </c>
      <c r="C16" s="36">
        <v>0</v>
      </c>
      <c r="D16" s="36">
        <v>16.100000000000001</v>
      </c>
      <c r="E16" s="36"/>
      <c r="F16" s="36">
        <f t="shared" si="0"/>
        <v>16.100000000000001</v>
      </c>
    </row>
    <row r="17" spans="1:6" ht="52.5" customHeight="1" x14ac:dyDescent="0.25">
      <c r="A17" s="7">
        <v>10</v>
      </c>
      <c r="B17" s="14" t="s">
        <v>25</v>
      </c>
      <c r="C17" s="36">
        <v>175.1</v>
      </c>
      <c r="D17" s="36">
        <v>0</v>
      </c>
      <c r="E17" s="36"/>
      <c r="F17" s="36">
        <f t="shared" si="0"/>
        <v>-175.1</v>
      </c>
    </row>
    <row r="18" spans="1:6" ht="81" customHeight="1" x14ac:dyDescent="0.25">
      <c r="A18" s="7">
        <v>11</v>
      </c>
      <c r="B18" s="14" t="s">
        <v>17</v>
      </c>
      <c r="C18" s="36">
        <v>5478.3</v>
      </c>
      <c r="D18" s="36">
        <v>1994.2</v>
      </c>
      <c r="E18" s="36">
        <f t="shared" si="1"/>
        <v>36.401803479181503</v>
      </c>
      <c r="F18" s="36">
        <f t="shared" si="0"/>
        <v>-3484.1000000000004</v>
      </c>
    </row>
    <row r="19" spans="1:6" ht="39" customHeight="1" x14ac:dyDescent="0.25">
      <c r="A19" s="7">
        <v>12</v>
      </c>
      <c r="B19" s="14" t="s">
        <v>12</v>
      </c>
      <c r="C19" s="36">
        <v>468</v>
      </c>
      <c r="D19" s="36">
        <v>349.9</v>
      </c>
      <c r="E19" s="36">
        <f t="shared" si="1"/>
        <v>74.76495726495726</v>
      </c>
      <c r="F19" s="36">
        <f t="shared" si="0"/>
        <v>-118.10000000000002</v>
      </c>
    </row>
    <row r="20" spans="1:6" ht="94.5" x14ac:dyDescent="0.25">
      <c r="A20" s="7">
        <v>13</v>
      </c>
      <c r="B20" s="14" t="s">
        <v>20</v>
      </c>
      <c r="C20" s="36">
        <v>5880.7</v>
      </c>
      <c r="D20" s="36">
        <v>370</v>
      </c>
      <c r="E20" s="36">
        <f t="shared" si="1"/>
        <v>6.2917679868042917</v>
      </c>
      <c r="F20" s="36">
        <f t="shared" si="0"/>
        <v>-5510.7</v>
      </c>
    </row>
    <row r="21" spans="1:6" ht="63" x14ac:dyDescent="0.25">
      <c r="A21" s="7">
        <v>14</v>
      </c>
      <c r="B21" s="14" t="s">
        <v>26</v>
      </c>
      <c r="C21" s="36">
        <v>1250</v>
      </c>
      <c r="D21" s="36">
        <v>1823.8</v>
      </c>
      <c r="E21" s="36">
        <f t="shared" si="1"/>
        <v>145.904</v>
      </c>
      <c r="F21" s="36">
        <f t="shared" si="0"/>
        <v>573.79999999999995</v>
      </c>
    </row>
    <row r="22" spans="1:6" ht="47.25" x14ac:dyDescent="0.25">
      <c r="A22" s="7">
        <v>15</v>
      </c>
      <c r="B22" s="14" t="s">
        <v>8</v>
      </c>
      <c r="C22" s="36">
        <v>17.2</v>
      </c>
      <c r="D22" s="36">
        <v>17.2</v>
      </c>
      <c r="E22" s="36">
        <f t="shared" si="1"/>
        <v>100</v>
      </c>
      <c r="F22" s="36"/>
    </row>
    <row r="23" spans="1:6" ht="31.5" x14ac:dyDescent="0.25">
      <c r="A23" s="7">
        <v>16</v>
      </c>
      <c r="B23" s="14" t="s">
        <v>39</v>
      </c>
      <c r="C23" s="36">
        <v>0</v>
      </c>
      <c r="D23" s="36">
        <v>11.8</v>
      </c>
      <c r="E23" s="36"/>
      <c r="F23" s="36">
        <f t="shared" si="0"/>
        <v>11.8</v>
      </c>
    </row>
    <row r="24" spans="1:6" ht="15.75" x14ac:dyDescent="0.25">
      <c r="A24" s="12">
        <v>17</v>
      </c>
      <c r="B24" s="15" t="s">
        <v>37</v>
      </c>
      <c r="C24" s="13">
        <f>C26+C27+C25</f>
        <v>1600625.7</v>
      </c>
      <c r="D24" s="13">
        <f>D26+D27+D25</f>
        <v>503345</v>
      </c>
      <c r="E24" s="9">
        <f t="shared" si="1"/>
        <v>31.446764849521035</v>
      </c>
      <c r="F24" s="9">
        <f t="shared" si="0"/>
        <v>-1097280.7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6" t="s">
        <v>46</v>
      </c>
      <c r="F25" s="36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1607985.7</v>
      </c>
      <c r="D26" s="36">
        <v>509876</v>
      </c>
      <c r="E26" s="36">
        <f t="shared" si="1"/>
        <v>31.708988456800331</v>
      </c>
      <c r="F26" s="36">
        <f t="shared" si="0"/>
        <v>-1098109.7</v>
      </c>
    </row>
    <row r="27" spans="1:6" ht="47.25" x14ac:dyDescent="0.25">
      <c r="A27" s="7">
        <v>20</v>
      </c>
      <c r="B27" s="17" t="s">
        <v>11</v>
      </c>
      <c r="C27" s="36">
        <v>-7362.2</v>
      </c>
      <c r="D27" s="36">
        <v>-6675.5</v>
      </c>
      <c r="E27" s="36">
        <f t="shared" si="1"/>
        <v>90.67262503056152</v>
      </c>
      <c r="F27" s="36">
        <f t="shared" si="0"/>
        <v>686.69999999999982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188.6</v>
      </c>
      <c r="E28" s="9">
        <f t="shared" si="1"/>
        <v>17.669102492036721</v>
      </c>
      <c r="F28" s="9">
        <f t="shared" si="0"/>
        <v>-878.80000000000007</v>
      </c>
    </row>
    <row r="29" spans="1:6" ht="22.5" customHeight="1" x14ac:dyDescent="0.25">
      <c r="A29" s="7">
        <v>22</v>
      </c>
      <c r="B29" s="16" t="s">
        <v>21</v>
      </c>
      <c r="C29" s="36">
        <v>1067.4000000000001</v>
      </c>
      <c r="D29" s="36">
        <v>188.6</v>
      </c>
      <c r="E29" s="36">
        <f t="shared" si="1"/>
        <v>17.669102492036721</v>
      </c>
      <c r="F29" s="36">
        <f t="shared" si="0"/>
        <v>-878.80000000000007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4164.3999999999996</v>
      </c>
      <c r="D30" s="9">
        <f>D31+D32+D34+D35+D36+D37+D33</f>
        <v>624.69999999999993</v>
      </c>
      <c r="E30" s="9">
        <f t="shared" si="1"/>
        <v>15.000960522524254</v>
      </c>
      <c r="F30" s="9">
        <f t="shared" si="0"/>
        <v>-3539.7</v>
      </c>
    </row>
    <row r="31" spans="1:6" ht="31.5" x14ac:dyDescent="0.25">
      <c r="A31" s="7">
        <v>24</v>
      </c>
      <c r="B31" s="14" t="s">
        <v>31</v>
      </c>
      <c r="C31" s="36">
        <v>1220.2</v>
      </c>
      <c r="D31" s="36">
        <v>490.3</v>
      </c>
      <c r="E31" s="36">
        <f t="shared" si="1"/>
        <v>40.181937387313553</v>
      </c>
      <c r="F31" s="36">
        <f t="shared" si="0"/>
        <v>-729.90000000000009</v>
      </c>
    </row>
    <row r="32" spans="1:6" ht="31.5" x14ac:dyDescent="0.25">
      <c r="A32" s="7">
        <v>25</v>
      </c>
      <c r="B32" s="16" t="s">
        <v>12</v>
      </c>
      <c r="C32" s="36">
        <v>198.6</v>
      </c>
      <c r="D32" s="36">
        <v>99.3</v>
      </c>
      <c r="E32" s="36">
        <f t="shared" si="1"/>
        <v>50</v>
      </c>
      <c r="F32" s="36">
        <f t="shared" si="0"/>
        <v>-99.3</v>
      </c>
    </row>
    <row r="33" spans="1:7" ht="31.5" x14ac:dyDescent="0.25">
      <c r="A33" s="7">
        <v>26</v>
      </c>
      <c r="B33" s="16" t="s">
        <v>55</v>
      </c>
      <c r="C33" s="36">
        <v>0.1</v>
      </c>
      <c r="D33" s="36">
        <v>32.9</v>
      </c>
      <c r="E33" s="36" t="s">
        <v>46</v>
      </c>
      <c r="F33" s="36">
        <f t="shared" si="0"/>
        <v>32.799999999999997</v>
      </c>
    </row>
    <row r="34" spans="1:7" ht="31.5" x14ac:dyDescent="0.25">
      <c r="A34" s="7">
        <v>27</v>
      </c>
      <c r="B34" s="14" t="s">
        <v>13</v>
      </c>
      <c r="C34" s="36">
        <v>30.6</v>
      </c>
      <c r="D34" s="36">
        <v>4.8</v>
      </c>
      <c r="E34" s="36">
        <f t="shared" si="1"/>
        <v>15.686274509803921</v>
      </c>
      <c r="F34" s="36">
        <f t="shared" si="0"/>
        <v>-25.8</v>
      </c>
    </row>
    <row r="35" spans="1:7" ht="28.5" customHeight="1" x14ac:dyDescent="0.25">
      <c r="A35" s="7">
        <v>28</v>
      </c>
      <c r="B35" s="14" t="s">
        <v>39</v>
      </c>
      <c r="C35" s="36">
        <v>0</v>
      </c>
      <c r="D35" s="36">
        <v>-1.4</v>
      </c>
      <c r="E35" s="36"/>
      <c r="F35" s="36">
        <f t="shared" si="0"/>
        <v>-1.4</v>
      </c>
    </row>
    <row r="36" spans="1:7" ht="47.25" x14ac:dyDescent="0.25">
      <c r="A36" s="7">
        <v>29</v>
      </c>
      <c r="B36" s="14" t="s">
        <v>18</v>
      </c>
      <c r="C36" s="36">
        <v>0</v>
      </c>
      <c r="D36" s="36">
        <v>-1.2</v>
      </c>
      <c r="E36" s="36"/>
      <c r="F36" s="36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6">
        <v>2715</v>
      </c>
      <c r="D37" s="36">
        <v>0</v>
      </c>
      <c r="E37" s="36"/>
      <c r="F37" s="36">
        <f t="shared" si="0"/>
        <v>-2715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6">
        <v>50</v>
      </c>
      <c r="D39" s="36">
        <v>0</v>
      </c>
      <c r="E39" s="36"/>
      <c r="F39" s="36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</f>
        <v>5561.5</v>
      </c>
      <c r="D40" s="9">
        <f>D41+D42+D43</f>
        <v>1618.7</v>
      </c>
      <c r="E40" s="9">
        <f t="shared" si="1"/>
        <v>29.105457160837904</v>
      </c>
      <c r="F40" s="9">
        <f t="shared" si="0"/>
        <v>-3942.8</v>
      </c>
    </row>
    <row r="41" spans="1:7" ht="94.5" x14ac:dyDescent="0.25">
      <c r="A41" s="7">
        <v>34</v>
      </c>
      <c r="B41" s="14" t="s">
        <v>22</v>
      </c>
      <c r="C41" s="36">
        <v>38.4</v>
      </c>
      <c r="D41" s="36">
        <v>32</v>
      </c>
      <c r="E41" s="36">
        <f t="shared" si="1"/>
        <v>83.333333333333343</v>
      </c>
      <c r="F41" s="36">
        <f t="shared" si="0"/>
        <v>-6.3999999999999986</v>
      </c>
    </row>
    <row r="42" spans="1:7" ht="78.75" x14ac:dyDescent="0.25">
      <c r="A42" s="7">
        <v>35</v>
      </c>
      <c r="B42" s="14" t="s">
        <v>17</v>
      </c>
      <c r="C42" s="36">
        <v>5166.6000000000004</v>
      </c>
      <c r="D42" s="36">
        <v>1531</v>
      </c>
      <c r="E42" s="36">
        <f t="shared" si="1"/>
        <v>29.632640421166723</v>
      </c>
      <c r="F42" s="36">
        <f t="shared" si="0"/>
        <v>-3635.6000000000004</v>
      </c>
    </row>
    <row r="43" spans="1:7" ht="78.75" x14ac:dyDescent="0.25">
      <c r="A43" s="7">
        <v>36</v>
      </c>
      <c r="B43" s="14" t="s">
        <v>23</v>
      </c>
      <c r="C43" s="36">
        <v>356.5</v>
      </c>
      <c r="D43" s="36">
        <v>55.7</v>
      </c>
      <c r="E43" s="36">
        <f t="shared" si="1"/>
        <v>15.624123422159888</v>
      </c>
      <c r="F43" s="36">
        <f t="shared" si="0"/>
        <v>-300.8</v>
      </c>
    </row>
    <row r="44" spans="1:7" ht="31.5" x14ac:dyDescent="0.25">
      <c r="A44" s="12">
        <v>37</v>
      </c>
      <c r="B44" s="15" t="s">
        <v>32</v>
      </c>
      <c r="C44" s="10">
        <f>C45+C46</f>
        <v>690</v>
      </c>
      <c r="D44" s="10">
        <f>D45+D46+D47+D48</f>
        <v>528.1</v>
      </c>
      <c r="E44" s="9">
        <f t="shared" si="1"/>
        <v>76.536231884057969</v>
      </c>
      <c r="F44" s="9">
        <f t="shared" si="0"/>
        <v>-161.89999999999998</v>
      </c>
    </row>
    <row r="45" spans="1:7" ht="31.5" x14ac:dyDescent="0.25">
      <c r="A45" s="7">
        <v>38</v>
      </c>
      <c r="B45" s="14" t="s">
        <v>24</v>
      </c>
      <c r="C45" s="11">
        <v>75</v>
      </c>
      <c r="D45" s="11">
        <v>5</v>
      </c>
      <c r="E45" s="36">
        <f t="shared" si="1"/>
        <v>6.666666666666667</v>
      </c>
      <c r="F45" s="36">
        <f t="shared" si="0"/>
        <v>-70</v>
      </c>
    </row>
    <row r="46" spans="1:7" ht="78.75" x14ac:dyDescent="0.25">
      <c r="A46" s="7">
        <v>39</v>
      </c>
      <c r="B46" s="14" t="s">
        <v>17</v>
      </c>
      <c r="C46" s="11">
        <v>615</v>
      </c>
      <c r="D46" s="11">
        <v>0</v>
      </c>
      <c r="E46" s="36"/>
      <c r="F46" s="36">
        <f t="shared" si="0"/>
        <v>-615</v>
      </c>
    </row>
    <row r="47" spans="1:7" ht="31.5" x14ac:dyDescent="0.25">
      <c r="A47" s="7">
        <v>40</v>
      </c>
      <c r="B47" s="14" t="s">
        <v>55</v>
      </c>
      <c r="C47" s="11">
        <v>0</v>
      </c>
      <c r="D47" s="11">
        <v>408.6</v>
      </c>
      <c r="E47" s="36"/>
      <c r="F47" s="36">
        <f t="shared" si="0"/>
        <v>408.6</v>
      </c>
    </row>
    <row r="48" spans="1:7" ht="31.5" x14ac:dyDescent="0.25">
      <c r="A48" s="7">
        <v>41</v>
      </c>
      <c r="B48" s="14" t="s">
        <v>39</v>
      </c>
      <c r="C48" s="11">
        <v>0</v>
      </c>
      <c r="D48" s="11">
        <v>114.5</v>
      </c>
      <c r="E48" s="36"/>
      <c r="F48" s="36">
        <f t="shared" si="0"/>
        <v>114.5</v>
      </c>
    </row>
    <row r="49" spans="1:6" s="24" customFormat="1" ht="19.5" customHeight="1" x14ac:dyDescent="0.25">
      <c r="A49" s="12">
        <v>42</v>
      </c>
      <c r="B49" s="23" t="s">
        <v>34</v>
      </c>
      <c r="C49" s="10">
        <f>C50</f>
        <v>18.899999999999999</v>
      </c>
      <c r="D49" s="10">
        <f t="shared" ref="D49" si="2">D50</f>
        <v>18.899999999999999</v>
      </c>
      <c r="E49" s="9">
        <f t="shared" si="1"/>
        <v>100</v>
      </c>
      <c r="F49" s="9"/>
    </row>
    <row r="50" spans="1:6" s="25" customFormat="1" ht="19.5" customHeight="1" x14ac:dyDescent="0.25">
      <c r="A50" s="7">
        <v>43</v>
      </c>
      <c r="B50" s="34" t="s">
        <v>49</v>
      </c>
      <c r="C50" s="11">
        <v>18.899999999999999</v>
      </c>
      <c r="D50" s="11">
        <v>18.899999999999999</v>
      </c>
      <c r="E50" s="36">
        <f t="shared" si="1"/>
        <v>100</v>
      </c>
      <c r="F50" s="36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E21" sqref="E2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50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52</v>
      </c>
      <c r="D5" s="44" t="s">
        <v>51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3" t="s">
        <v>4</v>
      </c>
      <c r="F7" s="33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837.1</v>
      </c>
      <c r="D8" s="9">
        <f>D9+D10+D11+D12</f>
        <v>160.19999999999999</v>
      </c>
      <c r="E8" s="9">
        <f>D8/C8*100</f>
        <v>19.137498506749491</v>
      </c>
      <c r="F8" s="9">
        <f>D8-C8</f>
        <v>-676.90000000000009</v>
      </c>
    </row>
    <row r="9" spans="1:13" ht="81" customHeight="1" x14ac:dyDescent="0.25">
      <c r="A9" s="7">
        <v>2</v>
      </c>
      <c r="B9" s="14" t="s">
        <v>17</v>
      </c>
      <c r="C9" s="33">
        <v>0</v>
      </c>
      <c r="D9" s="33">
        <v>8.5</v>
      </c>
      <c r="E9" s="35"/>
      <c r="F9" s="35">
        <f t="shared" ref="F9:F46" si="0">D9-C9</f>
        <v>8.5</v>
      </c>
    </row>
    <row r="10" spans="1:13" ht="21.75" customHeight="1" x14ac:dyDescent="0.25">
      <c r="A10" s="7">
        <v>3</v>
      </c>
      <c r="B10" s="14" t="s">
        <v>21</v>
      </c>
      <c r="C10" s="33">
        <v>737</v>
      </c>
      <c r="D10" s="33">
        <v>100</v>
      </c>
      <c r="E10" s="35">
        <f t="shared" ref="E10:E46" si="1">D10/C10*100</f>
        <v>13.568521031207597</v>
      </c>
      <c r="F10" s="35">
        <f t="shared" si="0"/>
        <v>-637</v>
      </c>
    </row>
    <row r="11" spans="1:13" ht="47.25" x14ac:dyDescent="0.25">
      <c r="A11" s="7">
        <v>4</v>
      </c>
      <c r="B11" s="14" t="s">
        <v>19</v>
      </c>
      <c r="C11" s="33">
        <v>52.4</v>
      </c>
      <c r="D11" s="33">
        <v>4</v>
      </c>
      <c r="E11" s="35">
        <f t="shared" si="1"/>
        <v>7.6335877862595423</v>
      </c>
      <c r="F11" s="35">
        <f t="shared" si="0"/>
        <v>-48.4</v>
      </c>
    </row>
    <row r="12" spans="1:13" ht="47.25" x14ac:dyDescent="0.25">
      <c r="A12" s="7">
        <v>5</v>
      </c>
      <c r="B12" s="14" t="s">
        <v>8</v>
      </c>
      <c r="C12" s="33">
        <v>47.7</v>
      </c>
      <c r="D12" s="33">
        <v>47.7</v>
      </c>
      <c r="E12" s="35">
        <f t="shared" si="1"/>
        <v>100</v>
      </c>
      <c r="F12" s="35">
        <f t="shared" si="0"/>
        <v>0</v>
      </c>
    </row>
    <row r="13" spans="1:13" ht="31.5" x14ac:dyDescent="0.25">
      <c r="A13" s="12">
        <v>6</v>
      </c>
      <c r="B13" s="15" t="s">
        <v>36</v>
      </c>
      <c r="C13" s="9">
        <f>C14+C15+C16+C17+C18+C19+C20+C21</f>
        <v>45066.2</v>
      </c>
      <c r="D13" s="9">
        <f>D14+D15+D16+D17+D18+D19+D20+D21</f>
        <v>8763.6999999999989</v>
      </c>
      <c r="E13" s="9">
        <f t="shared" si="1"/>
        <v>19.446281248474463</v>
      </c>
      <c r="F13" s="9">
        <f t="shared" si="0"/>
        <v>-36302.5</v>
      </c>
    </row>
    <row r="14" spans="1:13" ht="78.75" x14ac:dyDescent="0.25">
      <c r="A14" s="7">
        <v>7</v>
      </c>
      <c r="B14" s="14" t="s">
        <v>9</v>
      </c>
      <c r="C14" s="33">
        <v>24977.3</v>
      </c>
      <c r="D14" s="33">
        <v>3691.9</v>
      </c>
      <c r="E14" s="35">
        <f t="shared" si="1"/>
        <v>14.781021167219837</v>
      </c>
      <c r="F14" s="35">
        <f t="shared" si="0"/>
        <v>-21285.399999999998</v>
      </c>
    </row>
    <row r="15" spans="1:13" ht="31.5" x14ac:dyDescent="0.25">
      <c r="A15" s="7">
        <v>8</v>
      </c>
      <c r="B15" s="14" t="s">
        <v>29</v>
      </c>
      <c r="C15" s="33">
        <v>6828</v>
      </c>
      <c r="D15" s="33">
        <v>1642.8</v>
      </c>
      <c r="E15" s="35">
        <f t="shared" si="1"/>
        <v>24.059753954305798</v>
      </c>
      <c r="F15" s="35">
        <f t="shared" si="0"/>
        <v>-5185.2</v>
      </c>
    </row>
    <row r="16" spans="1:13" ht="52.5" customHeight="1" x14ac:dyDescent="0.25">
      <c r="A16" s="7">
        <v>9</v>
      </c>
      <c r="B16" s="14" t="s">
        <v>25</v>
      </c>
      <c r="C16" s="33">
        <v>175.1</v>
      </c>
      <c r="D16" s="33">
        <v>0</v>
      </c>
      <c r="E16" s="35"/>
      <c r="F16" s="35">
        <f t="shared" si="0"/>
        <v>-175.1</v>
      </c>
    </row>
    <row r="17" spans="1:6" ht="81" customHeight="1" x14ac:dyDescent="0.25">
      <c r="A17" s="7">
        <v>10</v>
      </c>
      <c r="B17" s="14" t="s">
        <v>17</v>
      </c>
      <c r="C17" s="33">
        <v>5478.3</v>
      </c>
      <c r="D17" s="33">
        <v>1359.8</v>
      </c>
      <c r="E17" s="35">
        <f t="shared" si="1"/>
        <v>24.821568734826496</v>
      </c>
      <c r="F17" s="35">
        <f t="shared" si="0"/>
        <v>-4118.5</v>
      </c>
    </row>
    <row r="18" spans="1:6" ht="39" customHeight="1" x14ac:dyDescent="0.25">
      <c r="A18" s="7">
        <v>11</v>
      </c>
      <c r="B18" s="14" t="s">
        <v>12</v>
      </c>
      <c r="C18" s="33">
        <v>468</v>
      </c>
      <c r="D18" s="33">
        <v>266.5</v>
      </c>
      <c r="E18" s="35">
        <f t="shared" si="1"/>
        <v>56.944444444444443</v>
      </c>
      <c r="F18" s="35">
        <f t="shared" si="0"/>
        <v>-201.5</v>
      </c>
    </row>
    <row r="19" spans="1:6" ht="94.5" x14ac:dyDescent="0.25">
      <c r="A19" s="7">
        <v>12</v>
      </c>
      <c r="B19" s="14" t="s">
        <v>20</v>
      </c>
      <c r="C19" s="33">
        <v>5880.7</v>
      </c>
      <c r="D19" s="33">
        <v>277.39999999999998</v>
      </c>
      <c r="E19" s="35">
        <f t="shared" si="1"/>
        <v>4.7171255122689475</v>
      </c>
      <c r="F19" s="35">
        <f t="shared" si="0"/>
        <v>-5603.3</v>
      </c>
    </row>
    <row r="20" spans="1:6" ht="63" x14ac:dyDescent="0.25">
      <c r="A20" s="7">
        <v>13</v>
      </c>
      <c r="B20" s="14" t="s">
        <v>26</v>
      </c>
      <c r="C20" s="33">
        <v>1250</v>
      </c>
      <c r="D20" s="33">
        <v>1516.5</v>
      </c>
      <c r="E20" s="35">
        <f t="shared" si="1"/>
        <v>121.32000000000001</v>
      </c>
      <c r="F20" s="35">
        <f t="shared" si="0"/>
        <v>266.5</v>
      </c>
    </row>
    <row r="21" spans="1:6" ht="47.25" x14ac:dyDescent="0.25">
      <c r="A21" s="7">
        <v>14</v>
      </c>
      <c r="B21" s="14" t="s">
        <v>8</v>
      </c>
      <c r="C21" s="33">
        <v>8.8000000000000007</v>
      </c>
      <c r="D21" s="33">
        <v>8.8000000000000007</v>
      </c>
      <c r="E21" s="35">
        <f t="shared" si="1"/>
        <v>100</v>
      </c>
      <c r="F21" s="35">
        <f t="shared" si="0"/>
        <v>0</v>
      </c>
    </row>
    <row r="22" spans="1:6" ht="15.75" x14ac:dyDescent="0.25">
      <c r="A22" s="12">
        <v>15</v>
      </c>
      <c r="B22" s="15" t="s">
        <v>37</v>
      </c>
      <c r="C22" s="13">
        <f>C25+C26+C23</f>
        <v>1578892.3</v>
      </c>
      <c r="D22" s="13">
        <f>D25+D26+D23+D24</f>
        <v>322371.7</v>
      </c>
      <c r="E22" s="9">
        <f t="shared" si="1"/>
        <v>20.417586430689415</v>
      </c>
      <c r="F22" s="9">
        <f t="shared" si="0"/>
        <v>-1256520.6000000001</v>
      </c>
    </row>
    <row r="23" spans="1:6" ht="22.5" customHeight="1" x14ac:dyDescent="0.25">
      <c r="A23" s="7">
        <v>16</v>
      </c>
      <c r="B23" s="14" t="s">
        <v>21</v>
      </c>
      <c r="C23" s="32">
        <v>2.2000000000000002</v>
      </c>
      <c r="D23" s="32">
        <v>2.2000000000000002</v>
      </c>
      <c r="E23" s="35">
        <f t="shared" si="1"/>
        <v>100</v>
      </c>
      <c r="F23" s="35">
        <f t="shared" si="0"/>
        <v>0</v>
      </c>
    </row>
    <row r="24" spans="1:6" ht="22.5" customHeight="1" x14ac:dyDescent="0.25">
      <c r="A24" s="7">
        <v>17</v>
      </c>
      <c r="B24" s="14" t="s">
        <v>48</v>
      </c>
      <c r="C24" s="32">
        <v>0</v>
      </c>
      <c r="D24" s="32">
        <v>0.4</v>
      </c>
      <c r="E24" s="35"/>
      <c r="F24" s="35">
        <f t="shared" si="0"/>
        <v>0.4</v>
      </c>
    </row>
    <row r="25" spans="1:6" ht="31.5" x14ac:dyDescent="0.25">
      <c r="A25" s="7">
        <v>18</v>
      </c>
      <c r="B25" s="16" t="s">
        <v>10</v>
      </c>
      <c r="C25" s="27">
        <v>1586252.3</v>
      </c>
      <c r="D25" s="33">
        <v>329044.3</v>
      </c>
      <c r="E25" s="35">
        <f t="shared" si="1"/>
        <v>20.743503413675114</v>
      </c>
      <c r="F25" s="35">
        <f t="shared" si="0"/>
        <v>-1257208</v>
      </c>
    </row>
    <row r="26" spans="1:6" ht="47.25" x14ac:dyDescent="0.25">
      <c r="A26" s="7">
        <v>19</v>
      </c>
      <c r="B26" s="17" t="s">
        <v>11</v>
      </c>
      <c r="C26" s="33">
        <v>-7362.2</v>
      </c>
      <c r="D26" s="33">
        <v>-6675.2</v>
      </c>
      <c r="E26" s="35">
        <f t="shared" si="1"/>
        <v>90.66855016163646</v>
      </c>
      <c r="F26" s="35">
        <f t="shared" si="0"/>
        <v>687</v>
      </c>
    </row>
    <row r="27" spans="1:6" ht="47.25" x14ac:dyDescent="0.25">
      <c r="A27" s="12">
        <v>20</v>
      </c>
      <c r="B27" s="15" t="s">
        <v>28</v>
      </c>
      <c r="C27" s="9">
        <f>C28</f>
        <v>1067.4000000000001</v>
      </c>
      <c r="D27" s="9">
        <f>D28</f>
        <v>188.6</v>
      </c>
      <c r="E27" s="9">
        <f t="shared" si="1"/>
        <v>17.669102492036721</v>
      </c>
      <c r="F27" s="9">
        <f t="shared" si="0"/>
        <v>-878.80000000000007</v>
      </c>
    </row>
    <row r="28" spans="1:6" ht="18.75" customHeight="1" x14ac:dyDescent="0.25">
      <c r="A28" s="7">
        <v>21</v>
      </c>
      <c r="B28" s="16" t="s">
        <v>21</v>
      </c>
      <c r="C28" s="33">
        <v>1067.4000000000001</v>
      </c>
      <c r="D28" s="33">
        <v>188.6</v>
      </c>
      <c r="E28" s="35">
        <f t="shared" si="1"/>
        <v>17.669102492036721</v>
      </c>
      <c r="F28" s="35">
        <f t="shared" si="0"/>
        <v>-878.80000000000007</v>
      </c>
    </row>
    <row r="29" spans="1:6" ht="15.75" x14ac:dyDescent="0.25">
      <c r="A29" s="12">
        <v>22</v>
      </c>
      <c r="B29" s="15" t="s">
        <v>38</v>
      </c>
      <c r="C29" s="9">
        <f>C31+C32+C35+C30</f>
        <v>4164.3</v>
      </c>
      <c r="D29" s="9">
        <f>D30+D31+D32+D33+D34+D35</f>
        <v>399.20000000000005</v>
      </c>
      <c r="E29" s="9">
        <f t="shared" si="1"/>
        <v>9.5862449871527033</v>
      </c>
      <c r="F29" s="9">
        <f t="shared" si="0"/>
        <v>-3765.1000000000004</v>
      </c>
    </row>
    <row r="30" spans="1:6" ht="31.5" x14ac:dyDescent="0.25">
      <c r="A30" s="7">
        <v>23</v>
      </c>
      <c r="B30" s="14" t="s">
        <v>31</v>
      </c>
      <c r="C30" s="33">
        <v>1220.2</v>
      </c>
      <c r="D30" s="33">
        <v>361.9</v>
      </c>
      <c r="E30" s="35">
        <f t="shared" si="1"/>
        <v>29.659072283232252</v>
      </c>
      <c r="F30" s="35">
        <f t="shared" si="0"/>
        <v>-858.30000000000007</v>
      </c>
    </row>
    <row r="31" spans="1:6" ht="31.5" x14ac:dyDescent="0.25">
      <c r="A31" s="7">
        <v>24</v>
      </c>
      <c r="B31" s="16" t="s">
        <v>12</v>
      </c>
      <c r="C31" s="33">
        <v>198.6</v>
      </c>
      <c r="D31" s="33">
        <v>36.299999999999997</v>
      </c>
      <c r="E31" s="35">
        <f t="shared" si="1"/>
        <v>18.277945619335348</v>
      </c>
      <c r="F31" s="35">
        <f t="shared" si="0"/>
        <v>-162.30000000000001</v>
      </c>
    </row>
    <row r="32" spans="1:6" ht="31.5" x14ac:dyDescent="0.25">
      <c r="A32" s="7">
        <v>25</v>
      </c>
      <c r="B32" s="14" t="s">
        <v>13</v>
      </c>
      <c r="C32" s="33">
        <v>30.6</v>
      </c>
      <c r="D32" s="33">
        <v>3.6</v>
      </c>
      <c r="E32" s="35">
        <f t="shared" si="1"/>
        <v>11.76470588235294</v>
      </c>
      <c r="F32" s="35">
        <f t="shared" si="0"/>
        <v>-27</v>
      </c>
    </row>
    <row r="33" spans="1:7" ht="28.5" customHeight="1" x14ac:dyDescent="0.25">
      <c r="A33" s="7">
        <v>26</v>
      </c>
      <c r="B33" s="14" t="s">
        <v>39</v>
      </c>
      <c r="C33" s="33">
        <v>0</v>
      </c>
      <c r="D33" s="33">
        <v>-1.4</v>
      </c>
      <c r="E33" s="35"/>
      <c r="F33" s="35">
        <f t="shared" si="0"/>
        <v>-1.4</v>
      </c>
    </row>
    <row r="34" spans="1:7" ht="47.25" x14ac:dyDescent="0.25">
      <c r="A34" s="7">
        <v>27</v>
      </c>
      <c r="B34" s="14" t="s">
        <v>18</v>
      </c>
      <c r="C34" s="33">
        <v>0</v>
      </c>
      <c r="D34" s="33">
        <v>-1.2</v>
      </c>
      <c r="E34" s="35"/>
      <c r="F34" s="35">
        <f t="shared" si="0"/>
        <v>-1.2</v>
      </c>
    </row>
    <row r="35" spans="1:7" ht="18" customHeight="1" x14ac:dyDescent="0.25">
      <c r="A35" s="7">
        <v>28</v>
      </c>
      <c r="B35" s="18" t="s">
        <v>15</v>
      </c>
      <c r="C35" s="33">
        <v>2714.9</v>
      </c>
      <c r="D35" s="33">
        <v>0</v>
      </c>
      <c r="E35" s="35"/>
      <c r="F35" s="35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/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3">
        <v>50</v>
      </c>
      <c r="D37" s="33">
        <v>0</v>
      </c>
      <c r="E37" s="9"/>
      <c r="F37" s="9">
        <f t="shared" si="0"/>
        <v>-50</v>
      </c>
      <c r="G37" s="20"/>
    </row>
    <row r="38" spans="1:7" s="19" customFormat="1" ht="31.5" x14ac:dyDescent="0.2">
      <c r="A38" s="12">
        <v>31</v>
      </c>
      <c r="B38" s="15" t="s">
        <v>53</v>
      </c>
      <c r="C38" s="9">
        <f>C39+C40+C41</f>
        <v>5561.5</v>
      </c>
      <c r="D38" s="9">
        <f>D39+D40+D41</f>
        <v>1203.3</v>
      </c>
      <c r="E38" s="9">
        <f t="shared" si="1"/>
        <v>21.636249213341724</v>
      </c>
      <c r="F38" s="9">
        <f t="shared" si="0"/>
        <v>-4358.2</v>
      </c>
    </row>
    <row r="39" spans="1:7" ht="94.5" x14ac:dyDescent="0.25">
      <c r="A39" s="7">
        <v>32</v>
      </c>
      <c r="B39" s="14" t="s">
        <v>22</v>
      </c>
      <c r="C39" s="33">
        <v>38.4</v>
      </c>
      <c r="D39" s="33">
        <v>12.8</v>
      </c>
      <c r="E39" s="35">
        <f t="shared" si="1"/>
        <v>33.333333333333336</v>
      </c>
      <c r="F39" s="35">
        <f t="shared" si="0"/>
        <v>-25.599999999999998</v>
      </c>
    </row>
    <row r="40" spans="1:7" ht="78.75" x14ac:dyDescent="0.25">
      <c r="A40" s="7">
        <v>33</v>
      </c>
      <c r="B40" s="14" t="s">
        <v>17</v>
      </c>
      <c r="C40" s="33">
        <v>5166.6000000000004</v>
      </c>
      <c r="D40" s="33">
        <v>1137.9000000000001</v>
      </c>
      <c r="E40" s="35">
        <f t="shared" si="1"/>
        <v>22.024155150389038</v>
      </c>
      <c r="F40" s="35">
        <f t="shared" si="0"/>
        <v>-4028.7000000000003</v>
      </c>
    </row>
    <row r="41" spans="1:7" ht="78.75" x14ac:dyDescent="0.25">
      <c r="A41" s="7">
        <v>34</v>
      </c>
      <c r="B41" s="14" t="s">
        <v>23</v>
      </c>
      <c r="C41" s="33">
        <v>356.5</v>
      </c>
      <c r="D41" s="33">
        <v>52.6</v>
      </c>
      <c r="E41" s="35">
        <f t="shared" si="1"/>
        <v>14.754558204768584</v>
      </c>
      <c r="F41" s="35">
        <f t="shared" si="0"/>
        <v>-303.89999999999998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/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9"/>
      <c r="F43" s="35">
        <f t="shared" si="0"/>
        <v>-75</v>
      </c>
    </row>
    <row r="44" spans="1:7" ht="78.75" x14ac:dyDescent="0.25">
      <c r="A44" s="7">
        <v>37</v>
      </c>
      <c r="B44" s="14" t="s">
        <v>17</v>
      </c>
      <c r="C44" s="11">
        <v>615</v>
      </c>
      <c r="D44" s="11">
        <v>0</v>
      </c>
      <c r="E44" s="9"/>
      <c r="F44" s="35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</f>
        <v>18.899999999999999</v>
      </c>
      <c r="D45" s="10">
        <f t="shared" ref="D45" si="2">D46</f>
        <v>18.899999999999999</v>
      </c>
      <c r="E45" s="9">
        <f t="shared" si="1"/>
        <v>100</v>
      </c>
      <c r="F45" s="9">
        <f t="shared" si="0"/>
        <v>0</v>
      </c>
    </row>
    <row r="46" spans="1:7" s="25" customFormat="1" ht="19.5" customHeight="1" x14ac:dyDescent="0.25">
      <c r="A46" s="7">
        <v>39</v>
      </c>
      <c r="B46" s="34" t="s">
        <v>49</v>
      </c>
      <c r="C46" s="11">
        <v>18.899999999999999</v>
      </c>
      <c r="D46" s="11">
        <v>18.899999999999999</v>
      </c>
      <c r="E46" s="35">
        <f t="shared" si="1"/>
        <v>100</v>
      </c>
      <c r="F46" s="35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opLeftCell="A13" workbookViewId="0">
      <selection activeCell="C38" sqref="C3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43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45</v>
      </c>
      <c r="D5" s="44" t="s">
        <v>44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30" t="s">
        <v>4</v>
      </c>
      <c r="F7" s="30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80.3</v>
      </c>
      <c r="D8" s="9">
        <f>D9+D10+D11+D12</f>
        <v>133.19999999999999</v>
      </c>
      <c r="E8" s="9">
        <f>D8/C8*100</f>
        <v>165.87795765877956</v>
      </c>
      <c r="F8" s="9">
        <f>D8-C8</f>
        <v>52.899999999999991</v>
      </c>
    </row>
    <row r="9" spans="1:13" ht="81" customHeight="1" x14ac:dyDescent="0.25">
      <c r="A9" s="7">
        <v>2</v>
      </c>
      <c r="B9" s="14" t="s">
        <v>30</v>
      </c>
      <c r="C9" s="31">
        <v>0</v>
      </c>
      <c r="D9" s="31">
        <v>4.3</v>
      </c>
      <c r="E9" s="31"/>
      <c r="F9" s="31">
        <f t="shared" ref="F9:F47" si="0">D9-C9</f>
        <v>4.3</v>
      </c>
    </row>
    <row r="10" spans="1:13" ht="21.75" customHeight="1" x14ac:dyDescent="0.25">
      <c r="A10" s="7">
        <v>3</v>
      </c>
      <c r="B10" s="14" t="s">
        <v>21</v>
      </c>
      <c r="C10" s="31">
        <v>0</v>
      </c>
      <c r="D10" s="31">
        <v>100</v>
      </c>
      <c r="E10" s="31"/>
      <c r="F10" s="31">
        <f t="shared" si="0"/>
        <v>100</v>
      </c>
    </row>
    <row r="11" spans="1:13" ht="47.25" x14ac:dyDescent="0.25">
      <c r="A11" s="7">
        <v>4</v>
      </c>
      <c r="B11" s="14" t="s">
        <v>19</v>
      </c>
      <c r="C11" s="31">
        <v>52.4</v>
      </c>
      <c r="D11" s="31">
        <v>1</v>
      </c>
      <c r="E11" s="31">
        <f t="shared" ref="E11:E42" si="1">D11/C11*100</f>
        <v>1.9083969465648856</v>
      </c>
      <c r="F11" s="31">
        <f t="shared" si="0"/>
        <v>-51.4</v>
      </c>
    </row>
    <row r="12" spans="1:13" ht="47.25" x14ac:dyDescent="0.25">
      <c r="A12" s="7">
        <v>5</v>
      </c>
      <c r="B12" s="14" t="s">
        <v>8</v>
      </c>
      <c r="C12" s="31">
        <v>27.9</v>
      </c>
      <c r="D12" s="31">
        <v>27.9</v>
      </c>
      <c r="E12" s="31">
        <f t="shared" si="1"/>
        <v>100</v>
      </c>
      <c r="F12" s="31"/>
    </row>
    <row r="13" spans="1:13" ht="31.5" x14ac:dyDescent="0.25">
      <c r="A13" s="12">
        <v>6</v>
      </c>
      <c r="B13" s="15" t="s">
        <v>36</v>
      </c>
      <c r="C13" s="9">
        <f>C14+C15+C16+C17+C19+C20+C21</f>
        <v>44595.599999999991</v>
      </c>
      <c r="D13" s="9">
        <f>D14+D15+D16+D17+D18+D19+D20+D21</f>
        <v>4808.3999999999996</v>
      </c>
      <c r="E13" s="9">
        <f t="shared" si="1"/>
        <v>10.78222963700455</v>
      </c>
      <c r="F13" s="9">
        <f t="shared" si="0"/>
        <v>-39787.19999999999</v>
      </c>
    </row>
    <row r="14" spans="1:13" ht="78.75" x14ac:dyDescent="0.25">
      <c r="A14" s="7">
        <v>7</v>
      </c>
      <c r="B14" s="14" t="s">
        <v>9</v>
      </c>
      <c r="C14" s="31">
        <v>24977.3</v>
      </c>
      <c r="D14" s="31">
        <v>2054.6999999999998</v>
      </c>
      <c r="E14" s="31">
        <f t="shared" si="1"/>
        <v>8.2262694526630185</v>
      </c>
      <c r="F14" s="31">
        <f t="shared" si="0"/>
        <v>-22922.6</v>
      </c>
    </row>
    <row r="15" spans="1:13" ht="31.5" x14ac:dyDescent="0.25">
      <c r="A15" s="7">
        <v>8</v>
      </c>
      <c r="B15" s="14" t="s">
        <v>29</v>
      </c>
      <c r="C15" s="31">
        <v>6828</v>
      </c>
      <c r="D15" s="31">
        <v>871.5</v>
      </c>
      <c r="E15" s="31">
        <f t="shared" si="1"/>
        <v>12.763620386643234</v>
      </c>
      <c r="F15" s="31">
        <f t="shared" si="0"/>
        <v>-5956.5</v>
      </c>
    </row>
    <row r="16" spans="1:13" ht="52.5" customHeight="1" x14ac:dyDescent="0.25">
      <c r="A16" s="7">
        <v>9</v>
      </c>
      <c r="B16" s="14" t="s">
        <v>25</v>
      </c>
      <c r="C16" s="31">
        <v>175.1</v>
      </c>
      <c r="D16" s="31">
        <v>0</v>
      </c>
      <c r="E16" s="31"/>
      <c r="F16" s="31">
        <f t="shared" si="0"/>
        <v>-175.1</v>
      </c>
    </row>
    <row r="17" spans="1:6" ht="81" customHeight="1" x14ac:dyDescent="0.25">
      <c r="A17" s="7">
        <v>10</v>
      </c>
      <c r="B17" s="14" t="s">
        <v>30</v>
      </c>
      <c r="C17" s="31">
        <v>5478.3</v>
      </c>
      <c r="D17" s="31">
        <v>830</v>
      </c>
      <c r="E17" s="31">
        <f t="shared" si="1"/>
        <v>15.150685431611995</v>
      </c>
      <c r="F17" s="31">
        <f t="shared" si="0"/>
        <v>-4648.3</v>
      </c>
    </row>
    <row r="18" spans="1:6" ht="39" customHeight="1" x14ac:dyDescent="0.25">
      <c r="A18" s="7">
        <v>11</v>
      </c>
      <c r="B18" s="14" t="s">
        <v>12</v>
      </c>
      <c r="C18" s="31">
        <v>0</v>
      </c>
      <c r="D18" s="31">
        <v>164</v>
      </c>
      <c r="E18" s="31"/>
      <c r="F18" s="31">
        <f t="shared" si="0"/>
        <v>164</v>
      </c>
    </row>
    <row r="19" spans="1:6" ht="94.5" x14ac:dyDescent="0.25">
      <c r="A19" s="7">
        <v>12</v>
      </c>
      <c r="B19" s="14" t="s">
        <v>20</v>
      </c>
      <c r="C19" s="31">
        <v>5880.7</v>
      </c>
      <c r="D19" s="31">
        <v>181</v>
      </c>
      <c r="E19" s="31">
        <f t="shared" si="1"/>
        <v>3.0778648800312887</v>
      </c>
      <c r="F19" s="31">
        <f t="shared" si="0"/>
        <v>-5699.7</v>
      </c>
    </row>
    <row r="20" spans="1:6" ht="63" x14ac:dyDescent="0.25">
      <c r="A20" s="7">
        <v>13</v>
      </c>
      <c r="B20" s="14" t="s">
        <v>26</v>
      </c>
      <c r="C20" s="31">
        <v>1250</v>
      </c>
      <c r="D20" s="31">
        <v>701</v>
      </c>
      <c r="E20" s="31">
        <f t="shared" si="1"/>
        <v>56.08</v>
      </c>
      <c r="F20" s="31">
        <f t="shared" si="0"/>
        <v>-549</v>
      </c>
    </row>
    <row r="21" spans="1:6" ht="47.25" x14ac:dyDescent="0.25">
      <c r="A21" s="7">
        <v>14</v>
      </c>
      <c r="B21" s="14" t="s">
        <v>8</v>
      </c>
      <c r="C21" s="31">
        <v>6.2</v>
      </c>
      <c r="D21" s="31">
        <v>6.2</v>
      </c>
      <c r="E21" s="31">
        <f t="shared" si="1"/>
        <v>100</v>
      </c>
      <c r="F21" s="31"/>
    </row>
    <row r="22" spans="1:6" ht="15.75" x14ac:dyDescent="0.25">
      <c r="A22" s="12">
        <v>15</v>
      </c>
      <c r="B22" s="15" t="s">
        <v>37</v>
      </c>
      <c r="C22" s="13">
        <f>C24+C25</f>
        <v>1580144.3</v>
      </c>
      <c r="D22" s="13">
        <f>D24+D25+D23</f>
        <v>204528.4</v>
      </c>
      <c r="E22" s="9">
        <f t="shared" si="1"/>
        <v>12.943653310650172</v>
      </c>
      <c r="F22" s="9">
        <f t="shared" si="0"/>
        <v>-1375615.9000000001</v>
      </c>
    </row>
    <row r="23" spans="1:6" ht="22.5" customHeight="1" x14ac:dyDescent="0.25">
      <c r="A23" s="7">
        <v>16</v>
      </c>
      <c r="B23" s="14" t="s">
        <v>21</v>
      </c>
      <c r="C23" s="32">
        <v>0</v>
      </c>
      <c r="D23" s="32">
        <v>2.2000000000000002</v>
      </c>
      <c r="E23" s="31"/>
      <c r="F23" s="31">
        <f t="shared" si="0"/>
        <v>2.2000000000000002</v>
      </c>
    </row>
    <row r="24" spans="1:6" ht="31.5" x14ac:dyDescent="0.25">
      <c r="A24" s="7">
        <v>17</v>
      </c>
      <c r="B24" s="16" t="s">
        <v>10</v>
      </c>
      <c r="C24" s="27">
        <v>1580194.3</v>
      </c>
      <c r="D24" s="31">
        <v>211201.4</v>
      </c>
      <c r="E24" s="31">
        <f t="shared" si="1"/>
        <v>13.365533592925882</v>
      </c>
      <c r="F24" s="31">
        <f t="shared" si="0"/>
        <v>-1368992.9000000001</v>
      </c>
    </row>
    <row r="25" spans="1:6" ht="47.25" x14ac:dyDescent="0.25">
      <c r="A25" s="7">
        <v>18</v>
      </c>
      <c r="B25" s="17" t="s">
        <v>11</v>
      </c>
      <c r="C25" s="31">
        <v>-50</v>
      </c>
      <c r="D25" s="31">
        <v>-6675.2</v>
      </c>
      <c r="E25" s="31" t="s">
        <v>46</v>
      </c>
      <c r="F25" s="31">
        <f t="shared" si="0"/>
        <v>-6625.2</v>
      </c>
    </row>
    <row r="26" spans="1:6" ht="47.25" x14ac:dyDescent="0.25">
      <c r="A26" s="12">
        <v>19</v>
      </c>
      <c r="B26" s="15" t="s">
        <v>28</v>
      </c>
      <c r="C26" s="9">
        <f>C27</f>
        <v>1067.4000000000001</v>
      </c>
      <c r="D26" s="9">
        <f>D27</f>
        <v>88.9</v>
      </c>
      <c r="E26" s="9">
        <f t="shared" si="1"/>
        <v>8.3286490537755284</v>
      </c>
      <c r="F26" s="9">
        <f t="shared" si="0"/>
        <v>-978.50000000000011</v>
      </c>
    </row>
    <row r="27" spans="1:6" ht="18.75" customHeight="1" x14ac:dyDescent="0.25">
      <c r="A27" s="7">
        <v>20</v>
      </c>
      <c r="B27" s="16" t="s">
        <v>21</v>
      </c>
      <c r="C27" s="31">
        <v>1067.4000000000001</v>
      </c>
      <c r="D27" s="31">
        <v>88.9</v>
      </c>
      <c r="E27" s="31">
        <f t="shared" si="1"/>
        <v>8.3286490537755284</v>
      </c>
      <c r="F27" s="31">
        <f t="shared" si="0"/>
        <v>-978.50000000000011</v>
      </c>
    </row>
    <row r="28" spans="1:6" ht="15.75" x14ac:dyDescent="0.25">
      <c r="A28" s="12">
        <v>21</v>
      </c>
      <c r="B28" s="15" t="s">
        <v>38</v>
      </c>
      <c r="C28" s="9">
        <f>C30+C31+C35+C29</f>
        <v>4164.3</v>
      </c>
      <c r="D28" s="9">
        <f>D29+D30+D31+D32+D33+D34+D35</f>
        <v>281.20000000000005</v>
      </c>
      <c r="E28" s="9">
        <f t="shared" si="1"/>
        <v>6.7526354969622755</v>
      </c>
      <c r="F28" s="9">
        <f t="shared" si="0"/>
        <v>-3883.1000000000004</v>
      </c>
    </row>
    <row r="29" spans="1:6" ht="31.5" x14ac:dyDescent="0.25">
      <c r="A29" s="7">
        <v>22</v>
      </c>
      <c r="B29" s="14" t="s">
        <v>31</v>
      </c>
      <c r="C29" s="31">
        <v>1220.2</v>
      </c>
      <c r="D29" s="31">
        <v>245.7</v>
      </c>
      <c r="E29" s="31">
        <f t="shared" si="1"/>
        <v>20.136043271594819</v>
      </c>
      <c r="F29" s="31">
        <f t="shared" si="0"/>
        <v>-974.5</v>
      </c>
    </row>
    <row r="30" spans="1:6" ht="31.5" x14ac:dyDescent="0.25">
      <c r="A30" s="7">
        <v>23</v>
      </c>
      <c r="B30" s="16" t="s">
        <v>12</v>
      </c>
      <c r="C30" s="31">
        <v>198.6</v>
      </c>
      <c r="D30" s="31">
        <v>36.299999999999997</v>
      </c>
      <c r="E30" s="31">
        <f t="shared" si="1"/>
        <v>18.277945619335348</v>
      </c>
      <c r="F30" s="31">
        <f t="shared" si="0"/>
        <v>-162.30000000000001</v>
      </c>
    </row>
    <row r="31" spans="1:6" ht="31.5" x14ac:dyDescent="0.25">
      <c r="A31" s="7">
        <v>24</v>
      </c>
      <c r="B31" s="14" t="s">
        <v>13</v>
      </c>
      <c r="C31" s="31">
        <v>30.6</v>
      </c>
      <c r="D31" s="31">
        <v>2</v>
      </c>
      <c r="E31" s="31">
        <f t="shared" si="1"/>
        <v>6.5359477124183014</v>
      </c>
      <c r="F31" s="31">
        <f t="shared" si="0"/>
        <v>-28.6</v>
      </c>
    </row>
    <row r="32" spans="1:6" ht="31.5" x14ac:dyDescent="0.25">
      <c r="A32" s="7">
        <v>25</v>
      </c>
      <c r="B32" s="14" t="s">
        <v>39</v>
      </c>
      <c r="C32" s="31">
        <v>0</v>
      </c>
      <c r="D32" s="31">
        <v>-1.4</v>
      </c>
      <c r="E32" s="31"/>
      <c r="F32" s="31">
        <f t="shared" si="0"/>
        <v>-1.4</v>
      </c>
    </row>
    <row r="33" spans="1:7" ht="19.5" customHeight="1" x14ac:dyDescent="0.25">
      <c r="A33" s="7">
        <v>26</v>
      </c>
      <c r="B33" s="14" t="s">
        <v>47</v>
      </c>
      <c r="C33" s="31">
        <v>0</v>
      </c>
      <c r="D33" s="31">
        <v>0.1</v>
      </c>
      <c r="E33" s="31"/>
      <c r="F33" s="31">
        <f t="shared" si="0"/>
        <v>0.1</v>
      </c>
    </row>
    <row r="34" spans="1:7" ht="47.25" x14ac:dyDescent="0.25">
      <c r="A34" s="7">
        <v>27</v>
      </c>
      <c r="B34" s="14" t="s">
        <v>18</v>
      </c>
      <c r="C34" s="31">
        <v>0</v>
      </c>
      <c r="D34" s="31">
        <v>-1.5</v>
      </c>
      <c r="E34" s="31"/>
      <c r="F34" s="31">
        <f t="shared" si="0"/>
        <v>-1.5</v>
      </c>
    </row>
    <row r="35" spans="1:7" ht="18" customHeight="1" x14ac:dyDescent="0.25">
      <c r="A35" s="7">
        <v>28</v>
      </c>
      <c r="B35" s="18" t="s">
        <v>15</v>
      </c>
      <c r="C35" s="31">
        <v>2714.9</v>
      </c>
      <c r="D35" s="31">
        <v>0</v>
      </c>
      <c r="E35" s="31"/>
      <c r="F35" s="31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>
        <f t="shared" si="1"/>
        <v>0</v>
      </c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1">
        <v>50</v>
      </c>
      <c r="D37" s="31">
        <v>0</v>
      </c>
      <c r="E37" s="31"/>
      <c r="F37" s="31">
        <f t="shared" si="0"/>
        <v>-50</v>
      </c>
      <c r="G37" s="20"/>
    </row>
    <row r="38" spans="1:7" s="19" customFormat="1" ht="47.25" x14ac:dyDescent="0.2">
      <c r="A38" s="12">
        <v>31</v>
      </c>
      <c r="B38" s="15" t="s">
        <v>16</v>
      </c>
      <c r="C38" s="9">
        <f>C39+C40+C41</f>
        <v>5561.5</v>
      </c>
      <c r="D38" s="9">
        <f>D39+D40+D41</f>
        <v>762.4</v>
      </c>
      <c r="E38" s="9">
        <f t="shared" si="1"/>
        <v>13.708531870898138</v>
      </c>
      <c r="F38" s="9">
        <f t="shared" si="0"/>
        <v>-4799.1000000000004</v>
      </c>
    </row>
    <row r="39" spans="1:7" ht="94.5" x14ac:dyDescent="0.25">
      <c r="A39" s="7">
        <v>32</v>
      </c>
      <c r="B39" s="14" t="s">
        <v>22</v>
      </c>
      <c r="C39" s="31">
        <v>38.4</v>
      </c>
      <c r="D39" s="31">
        <v>4.8</v>
      </c>
      <c r="E39" s="31">
        <f t="shared" si="1"/>
        <v>12.5</v>
      </c>
      <c r="F39" s="31">
        <f t="shared" si="0"/>
        <v>-33.6</v>
      </c>
    </row>
    <row r="40" spans="1:7" ht="78.75" x14ac:dyDescent="0.25">
      <c r="A40" s="7">
        <v>33</v>
      </c>
      <c r="B40" s="14" t="s">
        <v>17</v>
      </c>
      <c r="C40" s="31">
        <v>5166.6000000000004</v>
      </c>
      <c r="D40" s="31">
        <v>749.6</v>
      </c>
      <c r="E40" s="31">
        <f t="shared" si="1"/>
        <v>14.508574304184569</v>
      </c>
      <c r="F40" s="31">
        <f t="shared" si="0"/>
        <v>-4417</v>
      </c>
    </row>
    <row r="41" spans="1:7" ht="78.75" x14ac:dyDescent="0.25">
      <c r="A41" s="7">
        <v>34</v>
      </c>
      <c r="B41" s="14" t="s">
        <v>23</v>
      </c>
      <c r="C41" s="31">
        <v>356.5</v>
      </c>
      <c r="D41" s="31">
        <v>8</v>
      </c>
      <c r="E41" s="31">
        <f t="shared" si="1"/>
        <v>2.244039270687237</v>
      </c>
      <c r="F41" s="31">
        <f t="shared" si="0"/>
        <v>-348.5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>
        <f t="shared" si="1"/>
        <v>0</v>
      </c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31"/>
      <c r="F43" s="31">
        <f t="shared" si="0"/>
        <v>-75</v>
      </c>
    </row>
    <row r="44" spans="1:7" ht="78.75" x14ac:dyDescent="0.25">
      <c r="A44" s="7">
        <v>37</v>
      </c>
      <c r="B44" s="14" t="s">
        <v>27</v>
      </c>
      <c r="C44" s="11">
        <v>615</v>
      </c>
      <c r="D44" s="11">
        <v>0</v>
      </c>
      <c r="E44" s="31"/>
      <c r="F44" s="31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C46+C47</f>
        <v>0</v>
      </c>
      <c r="D45" s="10">
        <f>D46+D47</f>
        <v>18.899999999999999</v>
      </c>
      <c r="E45" s="9"/>
      <c r="F45" s="9">
        <f t="shared" si="0"/>
        <v>18.899999999999999</v>
      </c>
    </row>
    <row r="46" spans="1:7" s="25" customFormat="1" ht="19.5" customHeight="1" x14ac:dyDescent="0.25">
      <c r="A46" s="7">
        <v>39</v>
      </c>
      <c r="B46" s="34" t="s">
        <v>49</v>
      </c>
      <c r="C46" s="11">
        <v>0</v>
      </c>
      <c r="D46" s="11">
        <v>11.5</v>
      </c>
      <c r="E46" s="31"/>
      <c r="F46" s="31">
        <f t="shared" si="0"/>
        <v>11.5</v>
      </c>
    </row>
    <row r="47" spans="1:7" s="25" customFormat="1" ht="16.5" customHeight="1" x14ac:dyDescent="0.25">
      <c r="A47" s="7">
        <v>40</v>
      </c>
      <c r="B47" s="26" t="s">
        <v>48</v>
      </c>
      <c r="C47" s="11">
        <v>0</v>
      </c>
      <c r="D47" s="11">
        <v>7.4</v>
      </c>
      <c r="E47" s="31"/>
      <c r="F47" s="31">
        <f t="shared" si="0"/>
        <v>7.4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workbookViewId="0">
      <selection activeCell="F18" sqref="F1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41" t="s">
        <v>40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2" t="s">
        <v>0</v>
      </c>
      <c r="B5" s="43" t="s">
        <v>1</v>
      </c>
      <c r="C5" s="44" t="s">
        <v>42</v>
      </c>
      <c r="D5" s="44" t="s">
        <v>41</v>
      </c>
      <c r="E5" s="44"/>
      <c r="F5" s="44"/>
    </row>
    <row r="6" spans="1:13" ht="36" customHeight="1" x14ac:dyDescent="0.25">
      <c r="A6" s="42"/>
      <c r="B6" s="43"/>
      <c r="C6" s="44"/>
      <c r="D6" s="44" t="s">
        <v>2</v>
      </c>
      <c r="E6" s="44" t="s">
        <v>3</v>
      </c>
      <c r="F6" s="44"/>
    </row>
    <row r="7" spans="1:13" ht="21" customHeight="1" x14ac:dyDescent="0.25">
      <c r="A7" s="42"/>
      <c r="B7" s="43"/>
      <c r="C7" s="44"/>
      <c r="D7" s="44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</f>
        <v>55</v>
      </c>
      <c r="D8" s="9">
        <f>D9+D10</f>
        <v>3.6</v>
      </c>
      <c r="E8" s="9">
        <f>D8/C8*100</f>
        <v>6.5454545454545459</v>
      </c>
      <c r="F8" s="9">
        <f>D8-C8</f>
        <v>-51.4</v>
      </c>
    </row>
    <row r="9" spans="1:13" ht="47.25" x14ac:dyDescent="0.25">
      <c r="A9" s="7">
        <v>2</v>
      </c>
      <c r="B9" s="14" t="s">
        <v>19</v>
      </c>
      <c r="C9" s="28">
        <v>52.4</v>
      </c>
      <c r="D9" s="28">
        <v>1</v>
      </c>
      <c r="E9" s="28">
        <f t="shared" ref="E9:E37" si="0">D9/C9*100</f>
        <v>1.9083969465648856</v>
      </c>
      <c r="F9" s="28">
        <f t="shared" ref="F9:F42" si="1">D9-C9</f>
        <v>-51.4</v>
      </c>
    </row>
    <row r="10" spans="1:13" ht="47.25" x14ac:dyDescent="0.25">
      <c r="A10" s="7">
        <v>3</v>
      </c>
      <c r="B10" s="14" t="s">
        <v>8</v>
      </c>
      <c r="C10" s="28">
        <v>2.6</v>
      </c>
      <c r="D10" s="28">
        <v>2.6</v>
      </c>
      <c r="E10" s="28">
        <f t="shared" si="0"/>
        <v>100</v>
      </c>
      <c r="F10" s="28"/>
    </row>
    <row r="11" spans="1:13" ht="31.5" x14ac:dyDescent="0.25">
      <c r="A11" s="12">
        <v>4</v>
      </c>
      <c r="B11" s="15" t="s">
        <v>36</v>
      </c>
      <c r="C11" s="9">
        <f>C12+C13+C14+C15+C17+C18+C19</f>
        <v>44591</v>
      </c>
      <c r="D11" s="9">
        <f>D12+D13+D14+D15+D16+D17+D18+D19</f>
        <v>2457.1</v>
      </c>
      <c r="E11" s="9">
        <f t="shared" si="0"/>
        <v>5.5103047700208556</v>
      </c>
      <c r="F11" s="9">
        <f t="shared" si="1"/>
        <v>-42133.9</v>
      </c>
    </row>
    <row r="12" spans="1:13" ht="78.75" x14ac:dyDescent="0.25">
      <c r="A12" s="7">
        <v>5</v>
      </c>
      <c r="B12" s="14" t="s">
        <v>9</v>
      </c>
      <c r="C12" s="28">
        <v>24977.3</v>
      </c>
      <c r="D12" s="28">
        <v>1046.7</v>
      </c>
      <c r="E12" s="28">
        <f t="shared" si="0"/>
        <v>4.1906050694030181</v>
      </c>
      <c r="F12" s="28">
        <f t="shared" si="1"/>
        <v>-23930.6</v>
      </c>
    </row>
    <row r="13" spans="1:13" ht="31.5" x14ac:dyDescent="0.25">
      <c r="A13" s="7">
        <v>6</v>
      </c>
      <c r="B13" s="14" t="s">
        <v>29</v>
      </c>
      <c r="C13" s="28">
        <v>6828</v>
      </c>
      <c r="D13" s="28">
        <v>340</v>
      </c>
      <c r="E13" s="28">
        <f t="shared" si="0"/>
        <v>4.9794961921499707</v>
      </c>
      <c r="F13" s="28">
        <f t="shared" si="1"/>
        <v>-6488</v>
      </c>
    </row>
    <row r="14" spans="1:13" ht="52.5" customHeight="1" x14ac:dyDescent="0.25">
      <c r="A14" s="7">
        <v>7</v>
      </c>
      <c r="B14" s="14" t="s">
        <v>25</v>
      </c>
      <c r="C14" s="28">
        <v>175.2</v>
      </c>
      <c r="D14" s="28">
        <v>0</v>
      </c>
      <c r="E14" s="28"/>
      <c r="F14" s="28">
        <f t="shared" si="1"/>
        <v>-175.2</v>
      </c>
    </row>
    <row r="15" spans="1:13" ht="81" customHeight="1" x14ac:dyDescent="0.25">
      <c r="A15" s="7">
        <v>8</v>
      </c>
      <c r="B15" s="14" t="s">
        <v>30</v>
      </c>
      <c r="C15" s="28">
        <v>5478.3</v>
      </c>
      <c r="D15" s="28">
        <v>423.8</v>
      </c>
      <c r="E15" s="28">
        <f t="shared" si="0"/>
        <v>7.7359764890568243</v>
      </c>
      <c r="F15" s="28">
        <f t="shared" si="1"/>
        <v>-5054.5</v>
      </c>
    </row>
    <row r="16" spans="1:13" ht="39" customHeight="1" x14ac:dyDescent="0.25">
      <c r="A16" s="7">
        <v>9</v>
      </c>
      <c r="B16" s="14" t="s">
        <v>12</v>
      </c>
      <c r="C16" s="28">
        <v>0</v>
      </c>
      <c r="D16" s="28">
        <v>117</v>
      </c>
      <c r="E16" s="28">
        <v>117</v>
      </c>
      <c r="F16" s="28">
        <f t="shared" si="1"/>
        <v>117</v>
      </c>
    </row>
    <row r="17" spans="1:7" ht="94.5" x14ac:dyDescent="0.25">
      <c r="A17" s="7">
        <v>10</v>
      </c>
      <c r="B17" s="14" t="s">
        <v>20</v>
      </c>
      <c r="C17" s="28">
        <v>5880.7</v>
      </c>
      <c r="D17" s="28">
        <v>83.8</v>
      </c>
      <c r="E17" s="28">
        <f t="shared" si="0"/>
        <v>1.4250004251194586</v>
      </c>
      <c r="F17" s="28">
        <f t="shared" si="1"/>
        <v>-5796.9</v>
      </c>
    </row>
    <row r="18" spans="1:7" ht="63" x14ac:dyDescent="0.25">
      <c r="A18" s="7">
        <v>11</v>
      </c>
      <c r="B18" s="14" t="s">
        <v>26</v>
      </c>
      <c r="C18" s="28">
        <v>1250</v>
      </c>
      <c r="D18" s="28">
        <v>444.3</v>
      </c>
      <c r="E18" s="28">
        <f t="shared" si="0"/>
        <v>35.544000000000004</v>
      </c>
      <c r="F18" s="28">
        <f t="shared" si="1"/>
        <v>-805.7</v>
      </c>
    </row>
    <row r="19" spans="1:7" ht="47.25" x14ac:dyDescent="0.25">
      <c r="A19" s="7">
        <v>12</v>
      </c>
      <c r="B19" s="14" t="s">
        <v>8</v>
      </c>
      <c r="C19" s="28">
        <v>1.5</v>
      </c>
      <c r="D19" s="28">
        <v>1.5</v>
      </c>
      <c r="E19" s="28">
        <f t="shared" si="0"/>
        <v>100</v>
      </c>
      <c r="F19" s="28"/>
    </row>
    <row r="20" spans="1:7" ht="15.75" x14ac:dyDescent="0.25">
      <c r="A20" s="12">
        <v>13</v>
      </c>
      <c r="B20" s="15" t="s">
        <v>37</v>
      </c>
      <c r="C20" s="13">
        <f>C21+C22</f>
        <v>1580144.3</v>
      </c>
      <c r="D20" s="13">
        <f>D21+D22</f>
        <v>90650.2</v>
      </c>
      <c r="E20" s="9">
        <f t="shared" si="0"/>
        <v>5.7368304907342953</v>
      </c>
      <c r="F20" s="9">
        <f t="shared" si="1"/>
        <v>-1489494.1</v>
      </c>
    </row>
    <row r="21" spans="1:7" ht="31.5" x14ac:dyDescent="0.25">
      <c r="A21" s="7">
        <v>14</v>
      </c>
      <c r="B21" s="16" t="s">
        <v>10</v>
      </c>
      <c r="C21" s="27">
        <v>1580194.3</v>
      </c>
      <c r="D21" s="28">
        <v>97225.3</v>
      </c>
      <c r="E21" s="28">
        <f t="shared" si="0"/>
        <v>6.1527433683313504</v>
      </c>
      <c r="F21" s="28">
        <f t="shared" si="1"/>
        <v>-1482969</v>
      </c>
    </row>
    <row r="22" spans="1:7" ht="47.25" x14ac:dyDescent="0.25">
      <c r="A22" s="7">
        <v>15</v>
      </c>
      <c r="B22" s="17" t="s">
        <v>11</v>
      </c>
      <c r="C22" s="28">
        <v>-50</v>
      </c>
      <c r="D22" s="28">
        <v>-6575.1</v>
      </c>
      <c r="E22" s="28" t="s">
        <v>35</v>
      </c>
      <c r="F22" s="29">
        <f t="shared" si="1"/>
        <v>-6525.1</v>
      </c>
    </row>
    <row r="23" spans="1:7" ht="47.25" x14ac:dyDescent="0.25">
      <c r="A23" s="12">
        <v>16</v>
      </c>
      <c r="B23" s="15" t="s">
        <v>28</v>
      </c>
      <c r="C23" s="9">
        <f>C24</f>
        <v>1067.4000000000001</v>
      </c>
      <c r="D23" s="9">
        <f>D24</f>
        <v>0</v>
      </c>
      <c r="E23" s="28"/>
      <c r="F23" s="9">
        <f t="shared" si="1"/>
        <v>-1067.4000000000001</v>
      </c>
    </row>
    <row r="24" spans="1:7" ht="25.5" customHeight="1" x14ac:dyDescent="0.25">
      <c r="A24" s="7">
        <v>17</v>
      </c>
      <c r="B24" s="16" t="s">
        <v>21</v>
      </c>
      <c r="C24" s="28">
        <v>1067.4000000000001</v>
      </c>
      <c r="D24" s="28">
        <v>0</v>
      </c>
      <c r="E24" s="28"/>
      <c r="F24" s="29">
        <f t="shared" si="1"/>
        <v>-1067.4000000000001</v>
      </c>
    </row>
    <row r="25" spans="1:7" ht="15.75" x14ac:dyDescent="0.25">
      <c r="A25" s="12">
        <v>18</v>
      </c>
      <c r="B25" s="15" t="s">
        <v>38</v>
      </c>
      <c r="C25" s="9">
        <f>C27+C28+C31+C26</f>
        <v>4164.2</v>
      </c>
      <c r="D25" s="9">
        <f>D26+D27+D28+D29+D30+D31</f>
        <v>133.9</v>
      </c>
      <c r="E25" s="9">
        <f t="shared" si="0"/>
        <v>3.2155035781182466</v>
      </c>
      <c r="F25" s="9">
        <f t="shared" si="1"/>
        <v>-4030.2999999999997</v>
      </c>
    </row>
    <row r="26" spans="1:7" ht="31.5" x14ac:dyDescent="0.25">
      <c r="A26" s="7">
        <v>19</v>
      </c>
      <c r="B26" s="14" t="s">
        <v>31</v>
      </c>
      <c r="C26" s="28">
        <v>1220.2</v>
      </c>
      <c r="D26" s="28">
        <v>136</v>
      </c>
      <c r="E26" s="28">
        <f t="shared" si="0"/>
        <v>11.145713817406982</v>
      </c>
      <c r="F26" s="28">
        <f t="shared" si="1"/>
        <v>-1084.2</v>
      </c>
    </row>
    <row r="27" spans="1:7" ht="31.5" x14ac:dyDescent="0.25">
      <c r="A27" s="7">
        <v>20</v>
      </c>
      <c r="B27" s="16" t="s">
        <v>12</v>
      </c>
      <c r="C27" s="28">
        <v>198.5</v>
      </c>
      <c r="D27" s="28">
        <v>0</v>
      </c>
      <c r="E27" s="28"/>
      <c r="F27" s="28">
        <f t="shared" si="1"/>
        <v>-198.5</v>
      </c>
    </row>
    <row r="28" spans="1:7" ht="31.5" x14ac:dyDescent="0.25">
      <c r="A28" s="7">
        <v>21</v>
      </c>
      <c r="B28" s="14" t="s">
        <v>13</v>
      </c>
      <c r="C28" s="28">
        <v>30.6</v>
      </c>
      <c r="D28" s="28">
        <v>0.8</v>
      </c>
      <c r="E28" s="28">
        <f t="shared" si="0"/>
        <v>2.6143790849673203</v>
      </c>
      <c r="F28" s="28">
        <f t="shared" si="1"/>
        <v>-29.8</v>
      </c>
    </row>
    <row r="29" spans="1:7" ht="31.5" x14ac:dyDescent="0.25">
      <c r="A29" s="7">
        <v>22</v>
      </c>
      <c r="B29" s="14" t="s">
        <v>39</v>
      </c>
      <c r="C29" s="28">
        <v>0</v>
      </c>
      <c r="D29" s="28">
        <v>-1.4</v>
      </c>
      <c r="E29" s="28"/>
      <c r="F29" s="28">
        <f t="shared" si="1"/>
        <v>-1.4</v>
      </c>
    </row>
    <row r="30" spans="1:7" ht="47.25" x14ac:dyDescent="0.25">
      <c r="A30" s="7">
        <v>23</v>
      </c>
      <c r="B30" s="14" t="s">
        <v>18</v>
      </c>
      <c r="C30" s="29">
        <v>0</v>
      </c>
      <c r="D30" s="29">
        <v>-1.5</v>
      </c>
      <c r="E30" s="29"/>
      <c r="F30" s="29">
        <f t="shared" si="1"/>
        <v>-1.5</v>
      </c>
    </row>
    <row r="31" spans="1:7" ht="18" customHeight="1" x14ac:dyDescent="0.25">
      <c r="A31" s="7">
        <v>24</v>
      </c>
      <c r="B31" s="18" t="s">
        <v>15</v>
      </c>
      <c r="C31" s="28">
        <v>2714.9</v>
      </c>
      <c r="D31" s="28">
        <v>0</v>
      </c>
      <c r="E31" s="28"/>
      <c r="F31" s="28">
        <f t="shared" si="1"/>
        <v>-2714.9</v>
      </c>
      <c r="G31" s="20"/>
    </row>
    <row r="32" spans="1:7" ht="36" customHeight="1" x14ac:dyDescent="0.25">
      <c r="A32" s="12">
        <v>25</v>
      </c>
      <c r="B32" s="22" t="s">
        <v>33</v>
      </c>
      <c r="C32" s="9">
        <f>C33</f>
        <v>50</v>
      </c>
      <c r="D32" s="9">
        <f>D33</f>
        <v>0</v>
      </c>
      <c r="E32" s="9"/>
      <c r="F32" s="9">
        <f t="shared" si="1"/>
        <v>-50</v>
      </c>
      <c r="G32" s="20"/>
    </row>
    <row r="33" spans="1:7" ht="38.25" customHeight="1" x14ac:dyDescent="0.25">
      <c r="A33" s="7">
        <v>26</v>
      </c>
      <c r="B33" s="18" t="s">
        <v>14</v>
      </c>
      <c r="C33" s="28">
        <v>50</v>
      </c>
      <c r="D33" s="28">
        <v>0</v>
      </c>
      <c r="E33" s="28"/>
      <c r="F33" s="29">
        <f t="shared" si="1"/>
        <v>-50</v>
      </c>
      <c r="G33" s="20"/>
    </row>
    <row r="34" spans="1:7" s="19" customFormat="1" ht="47.25" x14ac:dyDescent="0.2">
      <c r="A34" s="12">
        <v>27</v>
      </c>
      <c r="B34" s="15" t="s">
        <v>16</v>
      </c>
      <c r="C34" s="9">
        <f>C35+C36+C37</f>
        <v>5561.5</v>
      </c>
      <c r="D34" s="9">
        <f>D35+D36+D37</f>
        <v>358.5</v>
      </c>
      <c r="E34" s="9">
        <f t="shared" si="0"/>
        <v>6.4461026701429471</v>
      </c>
      <c r="F34" s="9">
        <f t="shared" si="1"/>
        <v>-5203</v>
      </c>
    </row>
    <row r="35" spans="1:7" ht="94.5" x14ac:dyDescent="0.25">
      <c r="A35" s="7">
        <v>28</v>
      </c>
      <c r="B35" s="14" t="s">
        <v>22</v>
      </c>
      <c r="C35" s="28">
        <v>38.4</v>
      </c>
      <c r="D35" s="28">
        <v>0</v>
      </c>
      <c r="E35" s="28"/>
      <c r="F35" s="28">
        <f t="shared" si="1"/>
        <v>-38.4</v>
      </c>
    </row>
    <row r="36" spans="1:7" ht="78.75" x14ac:dyDescent="0.25">
      <c r="A36" s="7">
        <v>29</v>
      </c>
      <c r="B36" s="14" t="s">
        <v>17</v>
      </c>
      <c r="C36" s="28">
        <v>5166.6000000000004</v>
      </c>
      <c r="D36" s="28">
        <v>356.9</v>
      </c>
      <c r="E36" s="28">
        <f t="shared" si="0"/>
        <v>6.907831068787984</v>
      </c>
      <c r="F36" s="28">
        <f t="shared" si="1"/>
        <v>-4809.7000000000007</v>
      </c>
    </row>
    <row r="37" spans="1:7" ht="78.75" x14ac:dyDescent="0.25">
      <c r="A37" s="7">
        <v>30</v>
      </c>
      <c r="B37" s="14" t="s">
        <v>23</v>
      </c>
      <c r="C37" s="28">
        <v>356.5</v>
      </c>
      <c r="D37" s="28">
        <v>1.6</v>
      </c>
      <c r="E37" s="28">
        <f t="shared" si="0"/>
        <v>0.44880785413744745</v>
      </c>
      <c r="F37" s="28">
        <f t="shared" si="1"/>
        <v>-354.9</v>
      </c>
    </row>
    <row r="38" spans="1:7" ht="31.5" x14ac:dyDescent="0.25">
      <c r="A38" s="12">
        <v>31</v>
      </c>
      <c r="B38" s="15" t="s">
        <v>32</v>
      </c>
      <c r="C38" s="10">
        <f>C39+C40</f>
        <v>690</v>
      </c>
      <c r="D38" s="10">
        <f>D39+D40</f>
        <v>0</v>
      </c>
      <c r="E38" s="9"/>
      <c r="F38" s="9">
        <f t="shared" si="1"/>
        <v>-690</v>
      </c>
    </row>
    <row r="39" spans="1:7" ht="31.5" x14ac:dyDescent="0.25">
      <c r="A39" s="7">
        <v>32</v>
      </c>
      <c r="B39" s="14" t="s">
        <v>24</v>
      </c>
      <c r="C39" s="11">
        <v>75</v>
      </c>
      <c r="D39" s="11">
        <v>0</v>
      </c>
      <c r="E39" s="28"/>
      <c r="F39" s="28">
        <f t="shared" si="1"/>
        <v>-75</v>
      </c>
    </row>
    <row r="40" spans="1:7" ht="78.75" x14ac:dyDescent="0.25">
      <c r="A40" s="7">
        <v>33</v>
      </c>
      <c r="B40" s="14" t="s">
        <v>27</v>
      </c>
      <c r="C40" s="11">
        <v>615</v>
      </c>
      <c r="D40" s="11">
        <v>0</v>
      </c>
      <c r="E40" s="28"/>
      <c r="F40" s="28">
        <f t="shared" si="1"/>
        <v>-615</v>
      </c>
    </row>
    <row r="41" spans="1:7" s="24" customFormat="1" ht="19.5" customHeight="1" x14ac:dyDescent="0.25">
      <c r="A41" s="12">
        <v>34</v>
      </c>
      <c r="B41" s="23" t="s">
        <v>34</v>
      </c>
      <c r="C41" s="10">
        <f>C42</f>
        <v>0</v>
      </c>
      <c r="D41" s="10">
        <f>D42</f>
        <v>7.3</v>
      </c>
      <c r="E41" s="9"/>
      <c r="F41" s="9">
        <f t="shared" si="1"/>
        <v>7.3</v>
      </c>
    </row>
    <row r="42" spans="1:7" s="25" customFormat="1" ht="37.5" customHeight="1" x14ac:dyDescent="0.25">
      <c r="A42" s="7">
        <v>35</v>
      </c>
      <c r="B42" s="26" t="s">
        <v>14</v>
      </c>
      <c r="C42" s="11">
        <v>0</v>
      </c>
      <c r="D42" s="11">
        <v>7.3</v>
      </c>
      <c r="E42" s="28"/>
      <c r="F42" s="29">
        <f t="shared" si="1"/>
        <v>7.3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01.09.2018  </vt:lpstr>
      <vt:lpstr>на 01.08.2018  </vt:lpstr>
      <vt:lpstr>на 01.07.2018    </vt:lpstr>
      <vt:lpstr>на 01.06.2018   </vt:lpstr>
      <vt:lpstr>на 01.05.2018  </vt:lpstr>
      <vt:lpstr>на 01.04.2018 </vt:lpstr>
      <vt:lpstr>на 01.03.2018 </vt:lpstr>
      <vt:lpstr>на 01.02.2018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2018-09-05T02:57:38Z</cp:lastPrinted>
  <dcterms:created xsi:type="dcterms:W3CDTF">2013-06-21T00:40:31Z</dcterms:created>
  <dcterms:modified xsi:type="dcterms:W3CDTF">2018-09-05T03:03:56Z</dcterms:modified>
</cp:coreProperties>
</file>