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/>
  </bookViews>
  <sheets>
    <sheet name="исполнение " sheetId="8" r:id="rId1"/>
  </sheets>
  <definedNames>
    <definedName name="_xlnm.Print_Area" localSheetId="0">'исполнение '!$A$2:$E$84</definedName>
  </definedNames>
  <calcPr calcId="145621"/>
</workbook>
</file>

<file path=xl/calcChain.xml><?xml version="1.0" encoding="utf-8"?>
<calcChain xmlns="http://schemas.openxmlformats.org/spreadsheetml/2006/main">
  <c r="D44" i="8" l="1"/>
  <c r="C44" i="8"/>
  <c r="E44" i="8" s="1"/>
  <c r="E45" i="8"/>
  <c r="C9" i="8" l="1"/>
  <c r="E65" i="8" l="1"/>
  <c r="E64" i="8"/>
  <c r="E62" i="8"/>
  <c r="E61" i="8"/>
  <c r="E60" i="8"/>
  <c r="E59" i="8"/>
  <c r="E58" i="8"/>
  <c r="E56" i="8"/>
  <c r="E54" i="8"/>
  <c r="E53" i="8"/>
  <c r="E51" i="8"/>
  <c r="E50" i="8"/>
  <c r="E49" i="8"/>
  <c r="E48" i="8"/>
  <c r="E47" i="8"/>
  <c r="E43" i="8"/>
  <c r="E42" i="8"/>
  <c r="E41" i="8"/>
  <c r="E40" i="8"/>
  <c r="E38" i="8"/>
  <c r="E37" i="8"/>
  <c r="E36" i="8"/>
  <c r="E34" i="8"/>
  <c r="E32" i="8"/>
  <c r="E30" i="8"/>
  <c r="E29" i="8"/>
  <c r="E28" i="8"/>
  <c r="E27" i="8"/>
  <c r="E26" i="8"/>
  <c r="E22" i="8"/>
  <c r="E20" i="8"/>
  <c r="E19" i="8"/>
  <c r="E18" i="8"/>
  <c r="E17" i="8"/>
  <c r="E16" i="8"/>
  <c r="E14" i="8"/>
  <c r="E13" i="8"/>
  <c r="E12" i="8"/>
  <c r="E11" i="8"/>
  <c r="E10" i="8"/>
  <c r="C55" i="8" l="1"/>
  <c r="D73" i="8" l="1"/>
  <c r="D69" i="8" s="1"/>
  <c r="C73" i="8"/>
  <c r="C69" i="8" s="1"/>
  <c r="D63" i="8" l="1"/>
  <c r="C63" i="8"/>
  <c r="D57" i="8"/>
  <c r="C57" i="8"/>
  <c r="D52" i="8"/>
  <c r="C52" i="8"/>
  <c r="D46" i="8"/>
  <c r="C46" i="8"/>
  <c r="D39" i="8"/>
  <c r="C39" i="8"/>
  <c r="D35" i="8"/>
  <c r="C35" i="8"/>
  <c r="D25" i="8"/>
  <c r="C25" i="8"/>
  <c r="D9" i="8"/>
  <c r="E46" i="8" l="1"/>
  <c r="E52" i="8"/>
  <c r="E39" i="8"/>
  <c r="E63" i="8"/>
  <c r="E25" i="8"/>
  <c r="E35" i="8"/>
  <c r="E57" i="8"/>
  <c r="D23" i="8"/>
  <c r="D78" i="8" l="1"/>
  <c r="D68" i="8" s="1"/>
  <c r="C78" i="8" l="1"/>
  <c r="C68" i="8" s="1"/>
  <c r="D55" i="8"/>
  <c r="E55" i="8" s="1"/>
  <c r="D33" i="8"/>
  <c r="D66" i="8" s="1"/>
  <c r="E66" i="8" s="1"/>
  <c r="C33" i="8"/>
  <c r="C66" i="8" s="1"/>
  <c r="C23" i="8"/>
  <c r="E23" i="8" s="1"/>
  <c r="E33" i="8" l="1"/>
  <c r="E9" i="8"/>
</calcChain>
</file>

<file path=xl/sharedStrings.xml><?xml version="1.0" encoding="utf-8"?>
<sst xmlns="http://schemas.openxmlformats.org/spreadsheetml/2006/main" count="101" uniqueCount="87">
  <si>
    <t>Сведения о ходе исполнения бюджета г. Канска</t>
  </si>
  <si>
    <t>(тыс. рублей)</t>
  </si>
  <si>
    <t>Наименование показателей</t>
  </si>
  <si>
    <t>Исполнено</t>
  </si>
  <si>
    <t>% исполнения</t>
  </si>
  <si>
    <t>ДОХОДЫ</t>
  </si>
  <si>
    <t xml:space="preserve">Налоговые и неналоговые доходы 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</si>
  <si>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</si>
  <si>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</si>
  <si>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</si>
  <si>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</si>
  <si>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</si>
  <si>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</si>
  <si>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</si>
  <si>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-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</si>
  <si>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</si>
  <si>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</si>
  <si>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</si>
  <si>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</si>
  <si>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</si>
  <si>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</si>
  <si>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</si>
  <si>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</si>
  <si>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</si>
  <si>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</si>
  <si>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</si>
  <si>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</si>
  <si>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</si>
  <si>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</si>
  <si>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</si>
  <si>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</si>
  <si>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</si>
  <si>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</si>
  <si>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</si>
  <si>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</si>
  <si>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</si>
  <si>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</si>
  <si>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</si>
  <si>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</si>
  <si>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</si>
  <si>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</si>
  <si>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</si>
  <si>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</si>
  <si>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</si>
  <si>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</si>
  <si>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</si>
  <si>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</si>
  <si>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</si>
  <si>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</si>
  <si>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</si>
  <si>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</si>
  <si>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</si>
  <si>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</si>
  <si>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</si>
  <si>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ВСЕГО РАСХОДОВ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</si>
  <si>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</si>
  <si>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</si>
  <si>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</si>
  <si>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</si>
  <si>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</si>
  <si>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бюджета</t>
  </si>
  <si>
    <t>Увеличение прочих остатков денежных средств бюджета городского округа</t>
  </si>
  <si>
    <t>Уменьшение остатков средств бюджета</t>
  </si>
  <si>
    <t>Уменьшение прочих остатков денежных средств бюджета городского округа</t>
  </si>
  <si>
    <t xml:space="preserve">Налоги на товары (работы, услуги), реализуемые на территории Российской Федерации </t>
  </si>
  <si>
    <t>Доходы от оказания платных услуг (работ) и компенсации затрат государства</t>
  </si>
  <si>
    <t>Дорожное хозяйство (дорожные фонды)</t>
  </si>
  <si>
    <t>Получение бюджетных  кредитов от других бюджетов бюджетной системы Российской Федерации в валюте Российской Федерации</t>
  </si>
  <si>
    <t>ИСТОЧНИКИ ВНУТРЕННЕГО ФИНАНСИРОВАНИЯ ДЕФИЦИТОВ  БЮДЖЕТОВ</t>
  </si>
  <si>
    <t>Источники финансирования дефицитов    бюджетов-всего</t>
  </si>
  <si>
    <t>.</t>
  </si>
  <si>
    <t>Задолженность и перерасчеты по отмененным налогам, сборам и иным обязательным платежам</t>
  </si>
  <si>
    <t>Получение кредитов от кредитных организаций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</si>
  <si>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</si>
  <si>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ИСТОЧНИКИ ФИНАНСИРОВАНИЯ ДЕФИЦИТА ГОРОДСКОГО БЮДЖЕТА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</si>
  <si>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</si>
  <si>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Дополнительное образование детей</t>
  </si>
  <si>
    <t xml:space="preserve">Молодежная политика </t>
  </si>
  <si>
    <t>Судебная система</t>
  </si>
  <si>
    <t>Резервные фонды</t>
  </si>
  <si>
    <t xml:space="preserve"> </t>
  </si>
  <si>
    <t>за 2019 год  по состоянию на 01 марта 2019 года</t>
  </si>
  <si>
    <t>Годовой план с учетом изменений на 
01 марта 2019 г.</t>
  </si>
  <si>
    <t>Охрана окружающей среды</t>
  </si>
  <si>
    <t>Охрана объектов растительного и животного мира и среды их обитания</t>
  </si>
  <si>
    <t>Заместитель главы города по экономике и финансам</t>
  </si>
  <si>
    <t>Н.В. Кадач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</si>
</sst>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"/>
    <numFmt numFmtId="165" formatCode="#,##0.0_р_."/>
  </numFmts>
  <fonts count="9" x14ac:knownFonts="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4" fillId="0" borderId="0" xfId="0" applyFont="1" applyFill="1"/>
    <xf numFmtId="0" fontId="1" fillId="0" borderId="0" xfId="0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left" vertical="center" wrapText="1"/>
    </xf>
    <xf numFmtId="1" fontId="2" fillId="0" borderId="0" xfId="0" applyNumberFormat="1" applyFont="1" applyFill="1" applyAlignment="1">
      <alignment horizontal="right" vertical="center" wrapText="1"/>
    </xf>
    <xf numFmtId="2" fontId="4" fillId="0" borderId="0" xfId="0" applyNumberFormat="1" applyFont="1" applyFill="1"/>
    <xf numFmtId="1" fontId="1" fillId="0" borderId="0" xfId="0" applyNumberFormat="1" applyFont="1" applyFill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 wrapText="1" shrinkToFit="1"/>
    </xf>
    <xf numFmtId="165" fontId="3" fillId="0" borderId="1" xfId="0" applyNumberFormat="1" applyFont="1" applyFill="1" applyBorder="1" applyAlignment="1">
      <alignment horizontal="right" vertical="center" wrapText="1" shrinkToFit="1"/>
    </xf>
    <xf numFmtId="0" fontId="2" fillId="0" borderId="0" xfId="0" applyFont="1" applyAlignment="1">
      <alignment shrinkToFit="1"/>
    </xf>
    <xf numFmtId="164" fontId="1" fillId="0" borderId="1" xfId="0" applyNumberFormat="1" applyFont="1" applyFill="1" applyBorder="1" applyAlignment="1">
      <alignment horizontal="right" vertical="center" wrapText="1" shrinkToFit="1"/>
    </xf>
    <xf numFmtId="165" fontId="1" fillId="0" borderId="1" xfId="0" applyNumberFormat="1" applyFont="1" applyFill="1" applyBorder="1" applyAlignment="1">
      <alignment horizontal="right" vertical="center" wrapText="1" shrinkToFit="1"/>
    </xf>
    <xf numFmtId="164" fontId="1" fillId="0" borderId="2" xfId="0" applyNumberFormat="1" applyFont="1" applyFill="1" applyBorder="1" applyAlignment="1">
      <alignment horizontal="right" vertical="center" wrapText="1" shrinkToFit="1"/>
    </xf>
    <xf numFmtId="164" fontId="2" fillId="0" borderId="0" xfId="0" applyNumberFormat="1" applyFont="1" applyAlignment="1">
      <alignment shrinkToFit="1"/>
    </xf>
    <xf numFmtId="164" fontId="3" fillId="2" borderId="1" xfId="0" applyNumberFormat="1" applyFont="1" applyFill="1" applyBorder="1" applyAlignment="1">
      <alignment horizontal="right" vertical="center" wrapText="1" shrinkToFit="1"/>
    </xf>
    <xf numFmtId="164" fontId="1" fillId="2" borderId="1" xfId="0" applyNumberFormat="1" applyFont="1" applyFill="1" applyBorder="1" applyAlignment="1">
      <alignment horizontal="right" vertical="center" wrapText="1" shrinkToFit="1"/>
    </xf>
    <xf numFmtId="0" fontId="4" fillId="0" borderId="0" xfId="0" applyFont="1" applyFill="1" applyAlignment="1">
      <alignment shrinkToFit="1"/>
    </xf>
    <xf numFmtId="0" fontId="1" fillId="0" borderId="0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shrinkToFit="1"/>
    </xf>
    <xf numFmtId="2" fontId="1" fillId="0" borderId="0" xfId="0" applyNumberFormat="1" applyFont="1" applyFill="1" applyBorder="1" applyAlignment="1">
      <alignment horizontal="left" shrinkToFi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 shrinkToFit="1"/>
    </xf>
    <xf numFmtId="2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 shrinkToFit="1"/>
    </xf>
    <xf numFmtId="0" fontId="1" fillId="0" borderId="1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1" fillId="0" borderId="3" xfId="0" applyFont="1" applyFill="1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wrapText="1" shrinkToFit="1"/>
    </xf>
    <xf numFmtId="0" fontId="1" fillId="0" borderId="4" xfId="0" applyFont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0" fontId="3" fillId="0" borderId="3" xfId="0" applyFont="1" applyFill="1" applyBorder="1" applyAlignment="1">
      <alignment horizontal="left" vertical="center" wrapText="1" shrinkToFit="1"/>
    </xf>
    <xf numFmtId="0" fontId="3" fillId="0" borderId="4" xfId="0" applyFont="1" applyFill="1" applyBorder="1" applyAlignment="1">
      <alignment horizontal="left" vertical="center" wrapText="1" shrinkToFit="1"/>
    </xf>
    <xf numFmtId="0" fontId="1" fillId="0" borderId="4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center" wrapText="1" shrinkToFit="1"/>
    </xf>
    <xf numFmtId="49" fontId="3" fillId="0" borderId="1" xfId="0" applyNumberFormat="1" applyFont="1" applyFill="1" applyBorder="1" applyAlignment="1">
      <alignment horizontal="left" vertical="center" wrapText="1" shrinkToFit="1"/>
    </xf>
    <xf numFmtId="49" fontId="1" fillId="0" borderId="1" xfId="0" applyNumberFormat="1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9"/>
  <sheetViews>
    <sheetView tabSelected="1" view="pageBreakPreview" topLeftCell="A79" zoomScaleNormal="100" zoomScaleSheetLayoutView="100" workbookViewId="0">
      <selection activeCell="C80" sqref="C80"/>
    </sheetView>
  </sheetViews>
  <sheetFormatPr defaultRowHeight="12.75" x14ac:dyDescent="0.2"/>
  <cols>
    <col min="1" max="1" width="7.140625" style="1" customWidth="1"/>
    <col min="2" max="2" width="46.85546875" style="1" customWidth="1"/>
    <col min="3" max="3" width="28.28515625" style="1" customWidth="1"/>
    <col min="4" max="4" width="20.85546875" style="1" customWidth="1"/>
    <col min="5" max="5" width="20.5703125" style="1" customWidth="1"/>
    <col min="6" max="6" width="16.5703125" style="1" customWidth="1"/>
    <col min="7" max="7" width="25.140625" style="1" customWidth="1"/>
    <col min="8" max="16384" width="9.140625" style="1"/>
  </cols>
  <sheetData>
    <row r="2" spans="1:5" ht="20.25" x14ac:dyDescent="0.3">
      <c r="A2" s="2"/>
      <c r="B2" s="45" t="s">
        <v>0</v>
      </c>
      <c r="C2" s="45"/>
      <c r="D2" s="45"/>
      <c r="E2" s="45"/>
    </row>
    <row r="3" spans="1:5" ht="20.25" x14ac:dyDescent="0.2">
      <c r="A3" s="2"/>
      <c r="B3" s="46" t="s">
        <v>81</v>
      </c>
      <c r="C3" s="46"/>
      <c r="D3" s="46"/>
      <c r="E3" s="46"/>
    </row>
    <row r="4" spans="1:5" ht="15.75" x14ac:dyDescent="0.2">
      <c r="A4" s="2"/>
      <c r="B4" s="3"/>
      <c r="C4" s="3"/>
      <c r="D4" s="4"/>
      <c r="E4" s="5"/>
    </row>
    <row r="5" spans="1:5" ht="15.75" x14ac:dyDescent="0.2">
      <c r="A5" s="2"/>
      <c r="B5" s="2"/>
      <c r="C5" s="2"/>
      <c r="D5" s="6"/>
      <c r="E5" s="7" t="s">
        <v>1</v>
      </c>
    </row>
    <row r="6" spans="1:5" ht="90" customHeight="1" x14ac:dyDescent="0.2">
      <c r="A6" s="47" t="s">
        <v>2</v>
      </c>
      <c r="B6" s="47"/>
      <c r="C6" s="24" t="s">
        <v>82</v>
      </c>
      <c r="D6" s="8" t="s">
        <v>3</v>
      </c>
      <c r="E6" s="9" t="s">
        <v>4</v>
      </c>
    </row>
    <row r="7" spans="1:5" ht="18.75" x14ac:dyDescent="0.2">
      <c r="A7" s="48">
        <v>1</v>
      </c>
      <c r="B7" s="48"/>
      <c r="C7" s="25">
        <v>2</v>
      </c>
      <c r="D7" s="25">
        <v>3</v>
      </c>
      <c r="E7" s="10">
        <v>4</v>
      </c>
    </row>
    <row r="8" spans="1:5" ht="15.75" customHeight="1" x14ac:dyDescent="0.2">
      <c r="A8" s="49" t="s">
        <v>5</v>
      </c>
      <c r="B8" s="49"/>
      <c r="C8" s="49"/>
      <c r="D8" s="49"/>
      <c r="E8" s="49"/>
    </row>
    <row r="9" spans="1:5" s="13" customFormat="1" ht="21.75" customHeight="1" x14ac:dyDescent="0.2">
      <c r="A9" s="33" t="s">
        <v>6</v>
      </c>
      <c r="B9" s="33"/>
      <c r="C9" s="11">
        <f>C10+C11+C12+C13+C14+C15+C16+C17+C18+C19+C20+C21</f>
        <v>540736</v>
      </c>
      <c r="D9" s="11">
        <f>D10+D11+D12+D13+D14+D15+D16+D17+D18+D19+D20+D21</f>
        <v>71004</v>
      </c>
      <c r="E9" s="12">
        <f t="shared" ref="E9:E65" si="0">ROUND(D9/C9*100,1)</f>
        <v>13.1</v>
      </c>
    </row>
    <row r="10" spans="1:5" s="13" customFormat="1" ht="23.25" customHeight="1" x14ac:dyDescent="0.2">
      <c r="A10" s="32" t="s">
        <v>7</v>
      </c>
      <c r="B10" s="32"/>
      <c r="C10" s="14">
        <v>332646</v>
      </c>
      <c r="D10" s="14">
        <v>40821</v>
      </c>
      <c r="E10" s="12">
        <f t="shared" si="0"/>
        <v>12.3</v>
      </c>
    </row>
    <row r="11" spans="1:5" s="13" customFormat="1" ht="41.25" customHeight="1" x14ac:dyDescent="0.2">
      <c r="A11" s="34" t="s">
        <v>64</v>
      </c>
      <c r="B11" s="40"/>
      <c r="C11" s="16">
        <v>20676</v>
      </c>
      <c r="D11" s="16">
        <v>3864</v>
      </c>
      <c r="E11" s="12">
        <f t="shared" si="0"/>
        <v>18.7</v>
      </c>
    </row>
    <row r="12" spans="1:5" s="13" customFormat="1" ht="22.5" customHeight="1" x14ac:dyDescent="0.2">
      <c r="A12" s="32" t="s">
        <v>8</v>
      </c>
      <c r="B12" s="32"/>
      <c r="C12" s="16">
        <v>40355</v>
      </c>
      <c r="D12" s="16">
        <v>8373</v>
      </c>
      <c r="E12" s="12">
        <f t="shared" si="0"/>
        <v>20.7</v>
      </c>
    </row>
    <row r="13" spans="1:5" s="13" customFormat="1" ht="22.5" customHeight="1" x14ac:dyDescent="0.2">
      <c r="A13" s="32" t="s">
        <v>9</v>
      </c>
      <c r="B13" s="32"/>
      <c r="C13" s="14">
        <v>58626</v>
      </c>
      <c r="D13" s="14">
        <v>5649</v>
      </c>
      <c r="E13" s="12">
        <f t="shared" si="0"/>
        <v>9.6</v>
      </c>
    </row>
    <row r="14" spans="1:5" s="13" customFormat="1" ht="24.75" customHeight="1" x14ac:dyDescent="0.2">
      <c r="A14" s="32" t="s">
        <v>10</v>
      </c>
      <c r="B14" s="32"/>
      <c r="C14" s="14">
        <v>23284</v>
      </c>
      <c r="D14" s="14">
        <v>2834</v>
      </c>
      <c r="E14" s="12">
        <f t="shared" si="0"/>
        <v>12.2</v>
      </c>
    </row>
    <row r="15" spans="1:5" s="13" customFormat="1" ht="37.5" customHeight="1" x14ac:dyDescent="0.2">
      <c r="A15" s="34" t="s">
        <v>71</v>
      </c>
      <c r="B15" s="35"/>
      <c r="C15" s="14">
        <v>0</v>
      </c>
      <c r="D15" s="14">
        <v>0</v>
      </c>
      <c r="E15" s="12">
        <v>0</v>
      </c>
    </row>
    <row r="16" spans="1:5" s="13" customFormat="1" ht="49.5" customHeight="1" x14ac:dyDescent="0.2">
      <c r="A16" s="34" t="s">
        <v>11</v>
      </c>
      <c r="B16" s="40"/>
      <c r="C16" s="14">
        <v>40124</v>
      </c>
      <c r="D16" s="14">
        <v>6082</v>
      </c>
      <c r="E16" s="12">
        <f t="shared" si="0"/>
        <v>15.2</v>
      </c>
    </row>
    <row r="17" spans="1:6" s="13" customFormat="1" ht="24.75" customHeight="1" x14ac:dyDescent="0.2">
      <c r="A17" s="32" t="s">
        <v>12</v>
      </c>
      <c r="B17" s="32"/>
      <c r="C17" s="14">
        <v>1358</v>
      </c>
      <c r="D17" s="14">
        <v>374</v>
      </c>
      <c r="E17" s="12">
        <f t="shared" si="0"/>
        <v>27.5</v>
      </c>
    </row>
    <row r="18" spans="1:6" s="13" customFormat="1" ht="35.25" customHeight="1" x14ac:dyDescent="0.2">
      <c r="A18" s="32" t="s">
        <v>65</v>
      </c>
      <c r="B18" s="32"/>
      <c r="C18" s="14">
        <v>2729</v>
      </c>
      <c r="D18" s="14">
        <v>629</v>
      </c>
      <c r="E18" s="12">
        <f t="shared" si="0"/>
        <v>23</v>
      </c>
    </row>
    <row r="19" spans="1:6" s="13" customFormat="1" ht="36.75" customHeight="1" x14ac:dyDescent="0.2">
      <c r="A19" s="32" t="s">
        <v>13</v>
      </c>
      <c r="B19" s="32"/>
      <c r="C19" s="14">
        <v>6717</v>
      </c>
      <c r="D19" s="14">
        <v>760</v>
      </c>
      <c r="E19" s="12">
        <f t="shared" si="0"/>
        <v>11.3</v>
      </c>
    </row>
    <row r="20" spans="1:6" s="13" customFormat="1" ht="24" customHeight="1" x14ac:dyDescent="0.2">
      <c r="A20" s="32" t="s">
        <v>15</v>
      </c>
      <c r="B20" s="32"/>
      <c r="C20" s="14">
        <v>14221</v>
      </c>
      <c r="D20" s="14">
        <v>1613</v>
      </c>
      <c r="E20" s="12">
        <f t="shared" si="0"/>
        <v>11.3</v>
      </c>
    </row>
    <row r="21" spans="1:6" s="13" customFormat="1" ht="24" customHeight="1" x14ac:dyDescent="0.2">
      <c r="A21" s="32" t="s">
        <v>16</v>
      </c>
      <c r="B21" s="32"/>
      <c r="C21" s="14">
        <v>0</v>
      </c>
      <c r="D21" s="14">
        <v>5</v>
      </c>
      <c r="E21" s="12">
        <v>0</v>
      </c>
    </row>
    <row r="22" spans="1:6" s="13" customFormat="1" ht="21" customHeight="1" x14ac:dyDescent="0.2">
      <c r="A22" s="33" t="s">
        <v>17</v>
      </c>
      <c r="B22" s="33"/>
      <c r="C22" s="11">
        <v>1533443</v>
      </c>
      <c r="D22" s="11">
        <v>176637</v>
      </c>
      <c r="E22" s="12">
        <f t="shared" si="0"/>
        <v>11.5</v>
      </c>
    </row>
    <row r="23" spans="1:6" s="13" customFormat="1" ht="23.25" customHeight="1" x14ac:dyDescent="0.2">
      <c r="A23" s="33" t="s">
        <v>18</v>
      </c>
      <c r="B23" s="33"/>
      <c r="C23" s="11">
        <f>C9+C22</f>
        <v>2074179</v>
      </c>
      <c r="D23" s="11">
        <f>D9+D22</f>
        <v>247641</v>
      </c>
      <c r="E23" s="12">
        <f t="shared" si="0"/>
        <v>11.9</v>
      </c>
    </row>
    <row r="24" spans="1:6" s="13" customFormat="1" ht="21" customHeight="1" x14ac:dyDescent="0.2">
      <c r="A24" s="44" t="s">
        <v>19</v>
      </c>
      <c r="B24" s="44"/>
      <c r="C24" s="44"/>
      <c r="D24" s="44"/>
      <c r="E24" s="44"/>
    </row>
    <row r="25" spans="1:6" s="13" customFormat="1" ht="24.75" customHeight="1" x14ac:dyDescent="0.2">
      <c r="A25" s="33" t="s">
        <v>20</v>
      </c>
      <c r="B25" s="33"/>
      <c r="C25" s="11">
        <f>SUM(C26:C32)</f>
        <v>94896</v>
      </c>
      <c r="D25" s="11">
        <f>SUM(D26:D32)</f>
        <v>12698</v>
      </c>
      <c r="E25" s="12">
        <f t="shared" si="0"/>
        <v>13.4</v>
      </c>
    </row>
    <row r="26" spans="1:6" s="13" customFormat="1" ht="39.75" customHeight="1" x14ac:dyDescent="0.2">
      <c r="A26" s="32" t="s">
        <v>21</v>
      </c>
      <c r="B26" s="32"/>
      <c r="C26" s="14">
        <v>1596</v>
      </c>
      <c r="D26" s="14">
        <v>182</v>
      </c>
      <c r="E26" s="12">
        <f t="shared" si="0"/>
        <v>11.4</v>
      </c>
      <c r="F26" s="17"/>
    </row>
    <row r="27" spans="1:6" s="13" customFormat="1" ht="65.25" customHeight="1" x14ac:dyDescent="0.2">
      <c r="A27" s="32" t="s">
        <v>22</v>
      </c>
      <c r="B27" s="32"/>
      <c r="C27" s="14">
        <v>5818</v>
      </c>
      <c r="D27" s="14">
        <v>843</v>
      </c>
      <c r="E27" s="12">
        <f t="shared" si="0"/>
        <v>14.5</v>
      </c>
      <c r="F27" s="17"/>
    </row>
    <row r="28" spans="1:6" s="13" customFormat="1" ht="54.75" customHeight="1" x14ac:dyDescent="0.2">
      <c r="A28" s="32" t="s">
        <v>23</v>
      </c>
      <c r="B28" s="32"/>
      <c r="C28" s="14">
        <v>33848</v>
      </c>
      <c r="D28" s="14">
        <v>4486</v>
      </c>
      <c r="E28" s="12">
        <f t="shared" si="0"/>
        <v>13.3</v>
      </c>
    </row>
    <row r="29" spans="1:6" s="13" customFormat="1" ht="25.5" customHeight="1" x14ac:dyDescent="0.2">
      <c r="A29" s="34" t="s">
        <v>78</v>
      </c>
      <c r="B29" s="35"/>
      <c r="C29" s="14">
        <v>44</v>
      </c>
      <c r="D29" s="14">
        <v>0</v>
      </c>
      <c r="E29" s="12">
        <f t="shared" si="0"/>
        <v>0</v>
      </c>
    </row>
    <row r="30" spans="1:6" s="13" customFormat="1" ht="54.75" customHeight="1" x14ac:dyDescent="0.2">
      <c r="A30" s="32" t="s">
        <v>24</v>
      </c>
      <c r="B30" s="32"/>
      <c r="C30" s="14">
        <v>15571</v>
      </c>
      <c r="D30" s="14">
        <v>2414</v>
      </c>
      <c r="E30" s="12">
        <f t="shared" si="0"/>
        <v>15.5</v>
      </c>
    </row>
    <row r="31" spans="1:6" s="13" customFormat="1" ht="51.75" customHeight="1" x14ac:dyDescent="0.2">
      <c r="A31" s="34" t="s">
        <v>79</v>
      </c>
      <c r="B31" s="35"/>
      <c r="C31" s="14">
        <v>474</v>
      </c>
      <c r="D31" s="14">
        <v>0</v>
      </c>
      <c r="E31" s="12">
        <v>0</v>
      </c>
    </row>
    <row r="32" spans="1:6" s="13" customFormat="1" ht="34.5" customHeight="1" x14ac:dyDescent="0.2">
      <c r="A32" s="32" t="s">
        <v>25</v>
      </c>
      <c r="B32" s="32"/>
      <c r="C32" s="14">
        <v>37545</v>
      </c>
      <c r="D32" s="14">
        <v>4773</v>
      </c>
      <c r="E32" s="12">
        <f t="shared" si="0"/>
        <v>12.7</v>
      </c>
    </row>
    <row r="33" spans="1:6" s="13" customFormat="1" ht="33.75" customHeight="1" x14ac:dyDescent="0.2">
      <c r="A33" s="33" t="s">
        <v>26</v>
      </c>
      <c r="B33" s="33"/>
      <c r="C33" s="11">
        <f>SUM(C34:C34)</f>
        <v>26545</v>
      </c>
      <c r="D33" s="11">
        <f>SUM(D34:D34)</f>
        <v>2798</v>
      </c>
      <c r="E33" s="12">
        <f t="shared" si="0"/>
        <v>10.5</v>
      </c>
    </row>
    <row r="34" spans="1:6" s="13" customFormat="1" ht="54.75" customHeight="1" x14ac:dyDescent="0.2">
      <c r="A34" s="32" t="s">
        <v>27</v>
      </c>
      <c r="B34" s="32"/>
      <c r="C34" s="14">
        <v>26545</v>
      </c>
      <c r="D34" s="14">
        <v>2798</v>
      </c>
      <c r="E34" s="12">
        <f t="shared" si="0"/>
        <v>10.5</v>
      </c>
    </row>
    <row r="35" spans="1:6" s="13" customFormat="1" ht="26.25" customHeight="1" x14ac:dyDescent="0.2">
      <c r="A35" s="38" t="s">
        <v>28</v>
      </c>
      <c r="B35" s="39"/>
      <c r="C35" s="11">
        <f>SUM(C36:C38)</f>
        <v>115657</v>
      </c>
      <c r="D35" s="11">
        <f>D36+D37+D38</f>
        <v>8863</v>
      </c>
      <c r="E35" s="12">
        <f t="shared" si="0"/>
        <v>7.7</v>
      </c>
    </row>
    <row r="36" spans="1:6" s="13" customFormat="1" ht="22.5" customHeight="1" x14ac:dyDescent="0.2">
      <c r="A36" s="32" t="s">
        <v>29</v>
      </c>
      <c r="B36" s="32"/>
      <c r="C36" s="14">
        <v>37292</v>
      </c>
      <c r="D36" s="14">
        <v>2047</v>
      </c>
      <c r="E36" s="12">
        <f t="shared" si="0"/>
        <v>5.5</v>
      </c>
    </row>
    <row r="37" spans="1:6" s="13" customFormat="1" ht="25.5" customHeight="1" x14ac:dyDescent="0.2">
      <c r="A37" s="34" t="s">
        <v>66</v>
      </c>
      <c r="B37" s="36"/>
      <c r="C37" s="14">
        <v>72164</v>
      </c>
      <c r="D37" s="14">
        <v>6661</v>
      </c>
      <c r="E37" s="12">
        <f t="shared" si="0"/>
        <v>9.1999999999999993</v>
      </c>
    </row>
    <row r="38" spans="1:6" s="13" customFormat="1" ht="36.75" customHeight="1" x14ac:dyDescent="0.2">
      <c r="A38" s="32" t="s">
        <v>30</v>
      </c>
      <c r="B38" s="32"/>
      <c r="C38" s="14">
        <v>6201</v>
      </c>
      <c r="D38" s="14">
        <v>155</v>
      </c>
      <c r="E38" s="12">
        <f t="shared" si="0"/>
        <v>2.5</v>
      </c>
    </row>
    <row r="39" spans="1:6" s="13" customFormat="1" ht="25.5" customHeight="1" x14ac:dyDescent="0.2">
      <c r="A39" s="33" t="s">
        <v>31</v>
      </c>
      <c r="B39" s="33"/>
      <c r="C39" s="11">
        <f>SUM(C40:C43)</f>
        <v>188012</v>
      </c>
      <c r="D39" s="11">
        <f>SUM(D40:D43)</f>
        <v>11358</v>
      </c>
      <c r="E39" s="12">
        <f t="shared" si="0"/>
        <v>6</v>
      </c>
      <c r="F39" s="17"/>
    </row>
    <row r="40" spans="1:6" s="13" customFormat="1" ht="23.25" customHeight="1" x14ac:dyDescent="0.2">
      <c r="A40" s="34" t="s">
        <v>32</v>
      </c>
      <c r="B40" s="36"/>
      <c r="C40" s="14">
        <v>13854</v>
      </c>
      <c r="D40" s="14">
        <v>829</v>
      </c>
      <c r="E40" s="12">
        <f t="shared" si="0"/>
        <v>6</v>
      </c>
      <c r="F40" s="17"/>
    </row>
    <row r="41" spans="1:6" s="13" customFormat="1" ht="24.75" customHeight="1" x14ac:dyDescent="0.2">
      <c r="A41" s="32" t="s">
        <v>33</v>
      </c>
      <c r="B41" s="32"/>
      <c r="C41" s="14">
        <v>98015</v>
      </c>
      <c r="D41" s="14">
        <v>3779</v>
      </c>
      <c r="E41" s="12">
        <f t="shared" si="0"/>
        <v>3.9</v>
      </c>
    </row>
    <row r="42" spans="1:6" s="13" customFormat="1" ht="25.5" customHeight="1" x14ac:dyDescent="0.2">
      <c r="A42" s="32" t="s">
        <v>34</v>
      </c>
      <c r="B42" s="32"/>
      <c r="C42" s="14">
        <v>60460</v>
      </c>
      <c r="D42" s="14">
        <v>4384</v>
      </c>
      <c r="E42" s="12">
        <f t="shared" si="0"/>
        <v>7.3</v>
      </c>
    </row>
    <row r="43" spans="1:6" s="13" customFormat="1" ht="36.75" customHeight="1" x14ac:dyDescent="0.2">
      <c r="A43" s="32" t="s">
        <v>35</v>
      </c>
      <c r="B43" s="32"/>
      <c r="C43" s="14">
        <v>15683</v>
      </c>
      <c r="D43" s="14">
        <v>2366</v>
      </c>
      <c r="E43" s="12">
        <f t="shared" si="0"/>
        <v>15.1</v>
      </c>
    </row>
    <row r="44" spans="1:6" s="13" customFormat="1" ht="36.75" customHeight="1" x14ac:dyDescent="0.2">
      <c r="A44" s="38" t="s">
        <v>83</v>
      </c>
      <c r="B44" s="39"/>
      <c r="C44" s="11">
        <f>SUM(C45:C45)</f>
        <v>798</v>
      </c>
      <c r="D44" s="11">
        <f>SUM(D45:D45)</f>
        <v>0</v>
      </c>
      <c r="E44" s="12">
        <f t="shared" si="0"/>
        <v>0</v>
      </c>
    </row>
    <row r="45" spans="1:6" s="13" customFormat="1" ht="36.75" customHeight="1" x14ac:dyDescent="0.2">
      <c r="A45" s="34" t="s">
        <v>84</v>
      </c>
      <c r="B45" s="39"/>
      <c r="C45" s="14">
        <v>798</v>
      </c>
      <c r="D45" s="14">
        <v>0</v>
      </c>
      <c r="E45" s="12">
        <f t="shared" si="0"/>
        <v>0</v>
      </c>
    </row>
    <row r="46" spans="1:6" s="13" customFormat="1" ht="24.75" customHeight="1" x14ac:dyDescent="0.2">
      <c r="A46" s="42" t="s">
        <v>36</v>
      </c>
      <c r="B46" s="42"/>
      <c r="C46" s="11">
        <f>SUM(C47:C51)</f>
        <v>1318566</v>
      </c>
      <c r="D46" s="11">
        <f>SUM(D47:D51)</f>
        <v>175125</v>
      </c>
      <c r="E46" s="12">
        <f t="shared" si="0"/>
        <v>13.3</v>
      </c>
    </row>
    <row r="47" spans="1:6" s="13" customFormat="1" ht="23.25" customHeight="1" x14ac:dyDescent="0.2">
      <c r="A47" s="43" t="s">
        <v>37</v>
      </c>
      <c r="B47" s="43"/>
      <c r="C47" s="14">
        <v>497340</v>
      </c>
      <c r="D47" s="14">
        <v>63720</v>
      </c>
      <c r="E47" s="12">
        <f t="shared" si="0"/>
        <v>12.8</v>
      </c>
      <c r="F47" s="17"/>
    </row>
    <row r="48" spans="1:6" s="13" customFormat="1" ht="25.5" customHeight="1" x14ac:dyDescent="0.2">
      <c r="A48" s="32" t="s">
        <v>38</v>
      </c>
      <c r="B48" s="32"/>
      <c r="C48" s="14">
        <v>615633</v>
      </c>
      <c r="D48" s="14">
        <v>92305</v>
      </c>
      <c r="E48" s="12">
        <f t="shared" si="0"/>
        <v>15</v>
      </c>
    </row>
    <row r="49" spans="1:6" s="13" customFormat="1" ht="25.5" customHeight="1" x14ac:dyDescent="0.2">
      <c r="A49" s="34" t="s">
        <v>76</v>
      </c>
      <c r="B49" s="35"/>
      <c r="C49" s="14">
        <v>108883</v>
      </c>
      <c r="D49" s="14">
        <v>11826</v>
      </c>
      <c r="E49" s="12">
        <f t="shared" si="0"/>
        <v>10.9</v>
      </c>
    </row>
    <row r="50" spans="1:6" s="13" customFormat="1" ht="24.75" customHeight="1" x14ac:dyDescent="0.2">
      <c r="A50" s="32" t="s">
        <v>77</v>
      </c>
      <c r="B50" s="32"/>
      <c r="C50" s="14">
        <v>40735</v>
      </c>
      <c r="D50" s="14">
        <v>1306</v>
      </c>
      <c r="E50" s="12">
        <f t="shared" si="0"/>
        <v>3.2</v>
      </c>
    </row>
    <row r="51" spans="1:6" s="13" customFormat="1" ht="24.75" customHeight="1" x14ac:dyDescent="0.2">
      <c r="A51" s="32" t="s">
        <v>39</v>
      </c>
      <c r="B51" s="32"/>
      <c r="C51" s="14">
        <v>55975</v>
      </c>
      <c r="D51" s="14">
        <v>5968</v>
      </c>
      <c r="E51" s="12">
        <f t="shared" si="0"/>
        <v>10.7</v>
      </c>
    </row>
    <row r="52" spans="1:6" s="13" customFormat="1" ht="25.5" customHeight="1" x14ac:dyDescent="0.2">
      <c r="A52" s="33" t="s">
        <v>40</v>
      </c>
      <c r="B52" s="33"/>
      <c r="C52" s="11">
        <f>SUM(C53:C54)</f>
        <v>73866</v>
      </c>
      <c r="D52" s="11">
        <f>SUM(D53:D54)</f>
        <v>8541</v>
      </c>
      <c r="E52" s="12">
        <f t="shared" si="0"/>
        <v>11.6</v>
      </c>
    </row>
    <row r="53" spans="1:6" s="13" customFormat="1" ht="22.5" customHeight="1" x14ac:dyDescent="0.2">
      <c r="A53" s="32" t="s">
        <v>41</v>
      </c>
      <c r="B53" s="32"/>
      <c r="C53" s="14">
        <v>70873</v>
      </c>
      <c r="D53" s="14">
        <v>8218</v>
      </c>
      <c r="E53" s="12">
        <f t="shared" si="0"/>
        <v>11.6</v>
      </c>
      <c r="F53" s="17"/>
    </row>
    <row r="54" spans="1:6" s="13" customFormat="1" ht="35.25" customHeight="1" x14ac:dyDescent="0.2">
      <c r="A54" s="32" t="s">
        <v>42</v>
      </c>
      <c r="B54" s="32"/>
      <c r="C54" s="14">
        <v>2993</v>
      </c>
      <c r="D54" s="14">
        <v>323</v>
      </c>
      <c r="E54" s="12">
        <f t="shared" si="0"/>
        <v>10.8</v>
      </c>
    </row>
    <row r="55" spans="1:6" s="13" customFormat="1" ht="27.75" customHeight="1" x14ac:dyDescent="0.2">
      <c r="A55" s="33" t="s">
        <v>43</v>
      </c>
      <c r="B55" s="33"/>
      <c r="C55" s="11">
        <f>SUM(C56:C56)</f>
        <v>113</v>
      </c>
      <c r="D55" s="11">
        <f>SUM(D56:D56)</f>
        <v>0</v>
      </c>
      <c r="E55" s="12">
        <f t="shared" si="0"/>
        <v>0</v>
      </c>
    </row>
    <row r="56" spans="1:6" s="13" customFormat="1" ht="30.75" customHeight="1" x14ac:dyDescent="0.2">
      <c r="A56" s="32" t="s">
        <v>44</v>
      </c>
      <c r="B56" s="32"/>
      <c r="C56" s="14">
        <v>113</v>
      </c>
      <c r="D56" s="14">
        <v>0</v>
      </c>
      <c r="E56" s="12">
        <f t="shared" si="0"/>
        <v>0</v>
      </c>
    </row>
    <row r="57" spans="1:6" s="13" customFormat="1" ht="28.5" customHeight="1" x14ac:dyDescent="0.2">
      <c r="A57" s="33" t="s">
        <v>45</v>
      </c>
      <c r="B57" s="33"/>
      <c r="C57" s="11">
        <f>SUM(C58:C62)</f>
        <v>192029</v>
      </c>
      <c r="D57" s="11">
        <f>SUM(D58:D62)</f>
        <v>21298</v>
      </c>
      <c r="E57" s="12">
        <f t="shared" si="0"/>
        <v>11.1</v>
      </c>
    </row>
    <row r="58" spans="1:6" s="13" customFormat="1" ht="27" customHeight="1" x14ac:dyDescent="0.2">
      <c r="A58" s="32" t="s">
        <v>46</v>
      </c>
      <c r="B58" s="32"/>
      <c r="C58" s="14">
        <v>1393</v>
      </c>
      <c r="D58" s="14">
        <v>200</v>
      </c>
      <c r="E58" s="12">
        <f t="shared" si="0"/>
        <v>14.4</v>
      </c>
    </row>
    <row r="59" spans="1:6" s="13" customFormat="1" ht="30" customHeight="1" x14ac:dyDescent="0.2">
      <c r="A59" s="32" t="s">
        <v>47</v>
      </c>
      <c r="B59" s="32"/>
      <c r="C59" s="14">
        <v>80875</v>
      </c>
      <c r="D59" s="14">
        <v>13120</v>
      </c>
      <c r="E59" s="12">
        <f t="shared" si="0"/>
        <v>16.2</v>
      </c>
    </row>
    <row r="60" spans="1:6" s="13" customFormat="1" ht="27" customHeight="1" x14ac:dyDescent="0.2">
      <c r="A60" s="32" t="s">
        <v>48</v>
      </c>
      <c r="B60" s="32"/>
      <c r="C60" s="14">
        <v>2440</v>
      </c>
      <c r="D60" s="14">
        <v>0</v>
      </c>
      <c r="E60" s="12">
        <f t="shared" si="0"/>
        <v>0</v>
      </c>
    </row>
    <row r="61" spans="1:6" s="13" customFormat="1" ht="26.25" customHeight="1" x14ac:dyDescent="0.2">
      <c r="A61" s="32" t="s">
        <v>49</v>
      </c>
      <c r="B61" s="32"/>
      <c r="C61" s="14">
        <v>65088</v>
      </c>
      <c r="D61" s="14">
        <v>1442</v>
      </c>
      <c r="E61" s="12">
        <f t="shared" si="0"/>
        <v>2.2000000000000002</v>
      </c>
    </row>
    <row r="62" spans="1:6" s="13" customFormat="1" ht="33.75" customHeight="1" x14ac:dyDescent="0.2">
      <c r="A62" s="32" t="s">
        <v>50</v>
      </c>
      <c r="B62" s="32"/>
      <c r="C62" s="14">
        <v>42233</v>
      </c>
      <c r="D62" s="14">
        <v>6536</v>
      </c>
      <c r="E62" s="12">
        <f t="shared" si="0"/>
        <v>15.5</v>
      </c>
    </row>
    <row r="63" spans="1:6" s="13" customFormat="1" ht="27.75" customHeight="1" x14ac:dyDescent="0.2">
      <c r="A63" s="38" t="s">
        <v>51</v>
      </c>
      <c r="B63" s="39"/>
      <c r="C63" s="11">
        <f>SUM(C64:C65)</f>
        <v>95277</v>
      </c>
      <c r="D63" s="11">
        <f>SUM(D64:D65)</f>
        <v>11447</v>
      </c>
      <c r="E63" s="12">
        <f t="shared" si="0"/>
        <v>12</v>
      </c>
      <c r="F63" s="17"/>
    </row>
    <row r="64" spans="1:6" s="13" customFormat="1" ht="25.5" customHeight="1" x14ac:dyDescent="0.2">
      <c r="A64" s="34" t="s">
        <v>52</v>
      </c>
      <c r="B64" s="36"/>
      <c r="C64" s="14">
        <v>68432</v>
      </c>
      <c r="D64" s="14">
        <v>8538</v>
      </c>
      <c r="E64" s="12">
        <f t="shared" si="0"/>
        <v>12.5</v>
      </c>
    </row>
    <row r="65" spans="1:5" s="13" customFormat="1" ht="36" customHeight="1" x14ac:dyDescent="0.2">
      <c r="A65" s="34" t="s">
        <v>53</v>
      </c>
      <c r="B65" s="36"/>
      <c r="C65" s="14">
        <v>26845</v>
      </c>
      <c r="D65" s="14">
        <v>2909</v>
      </c>
      <c r="E65" s="12">
        <f t="shared" si="0"/>
        <v>10.8</v>
      </c>
    </row>
    <row r="66" spans="1:5" s="13" customFormat="1" ht="36.75" customHeight="1" x14ac:dyDescent="0.2">
      <c r="A66" s="33" t="s">
        <v>54</v>
      </c>
      <c r="B66" s="33"/>
      <c r="C66" s="18">
        <f>C25+C33+C35+C39+C44+C46+C52+C55+C57+C63</f>
        <v>2105759</v>
      </c>
      <c r="D66" s="18">
        <f>D25+D33+D35+D39+D44+D46+D52+D55+D57+D63</f>
        <v>252128</v>
      </c>
      <c r="E66" s="12">
        <f>ROUND(D66/C66*100,1)</f>
        <v>12</v>
      </c>
    </row>
    <row r="67" spans="1:5" s="13" customFormat="1" ht="27" customHeight="1" x14ac:dyDescent="0.25">
      <c r="A67" s="41" t="s">
        <v>74</v>
      </c>
      <c r="B67" s="41"/>
      <c r="C67" s="41"/>
      <c r="D67" s="41"/>
      <c r="E67" s="41"/>
    </row>
    <row r="68" spans="1:5" s="13" customFormat="1" ht="39" customHeight="1" x14ac:dyDescent="0.2">
      <c r="A68" s="33" t="s">
        <v>69</v>
      </c>
      <c r="B68" s="33"/>
      <c r="C68" s="11">
        <f>C69+C78</f>
        <v>31580</v>
      </c>
      <c r="D68" s="11">
        <f t="shared" ref="D68" si="1">D69+D78</f>
        <v>4487</v>
      </c>
      <c r="E68" s="12" t="s">
        <v>14</v>
      </c>
    </row>
    <row r="69" spans="1:5" s="13" customFormat="1" ht="50.25" customHeight="1" x14ac:dyDescent="0.2">
      <c r="A69" s="38" t="s">
        <v>68</v>
      </c>
      <c r="B69" s="39"/>
      <c r="C69" s="11">
        <f>C73</f>
        <v>0</v>
      </c>
      <c r="D69" s="11">
        <f t="shared" ref="D69" si="2">D73</f>
        <v>0</v>
      </c>
      <c r="E69" s="12" t="s">
        <v>14</v>
      </c>
    </row>
    <row r="70" spans="1:5" s="13" customFormat="1" ht="32.25" customHeight="1" x14ac:dyDescent="0.2">
      <c r="A70" s="38" t="s">
        <v>55</v>
      </c>
      <c r="B70" s="35"/>
      <c r="C70" s="11">
        <v>0</v>
      </c>
      <c r="D70" s="11">
        <v>0</v>
      </c>
      <c r="E70" s="12" t="s">
        <v>14</v>
      </c>
    </row>
    <row r="71" spans="1:5" s="13" customFormat="1" ht="33.75" customHeight="1" x14ac:dyDescent="0.2">
      <c r="A71" s="34" t="s">
        <v>72</v>
      </c>
      <c r="B71" s="37"/>
      <c r="C71" s="14">
        <v>0</v>
      </c>
      <c r="D71" s="14">
        <v>0</v>
      </c>
      <c r="E71" s="12" t="s">
        <v>14</v>
      </c>
    </row>
    <row r="72" spans="1:5" s="13" customFormat="1" ht="48" customHeight="1" x14ac:dyDescent="0.2">
      <c r="A72" s="34" t="s">
        <v>56</v>
      </c>
      <c r="B72" s="37"/>
      <c r="C72" s="14">
        <v>0</v>
      </c>
      <c r="D72" s="14">
        <v>0</v>
      </c>
      <c r="E72" s="12" t="s">
        <v>14</v>
      </c>
    </row>
    <row r="73" spans="1:5" s="13" customFormat="1" ht="35.25" customHeight="1" x14ac:dyDescent="0.2">
      <c r="A73" s="38" t="s">
        <v>57</v>
      </c>
      <c r="B73" s="39"/>
      <c r="C73" s="14">
        <f>C74+C76</f>
        <v>0</v>
      </c>
      <c r="D73" s="14">
        <f t="shared" ref="D73" si="3">D74+D76</f>
        <v>0</v>
      </c>
      <c r="E73" s="12" t="s">
        <v>14</v>
      </c>
    </row>
    <row r="74" spans="1:5" s="13" customFormat="1" ht="46.5" customHeight="1" x14ac:dyDescent="0.2">
      <c r="A74" s="34" t="s">
        <v>67</v>
      </c>
      <c r="B74" s="40"/>
      <c r="C74" s="14">
        <v>0</v>
      </c>
      <c r="D74" s="14">
        <v>0</v>
      </c>
      <c r="E74" s="12" t="s">
        <v>14</v>
      </c>
    </row>
    <row r="75" spans="1:5" s="13" customFormat="1" ht="50.25" customHeight="1" x14ac:dyDescent="0.2">
      <c r="A75" s="34" t="s">
        <v>58</v>
      </c>
      <c r="B75" s="35"/>
      <c r="C75" s="14">
        <v>0</v>
      </c>
      <c r="D75" s="14">
        <v>0</v>
      </c>
      <c r="E75" s="12" t="s">
        <v>14</v>
      </c>
    </row>
    <row r="76" spans="1:5" s="13" customFormat="1" ht="50.25" customHeight="1" x14ac:dyDescent="0.2">
      <c r="A76" s="34" t="s">
        <v>73</v>
      </c>
      <c r="B76" s="35"/>
      <c r="C76" s="26">
        <v>0</v>
      </c>
      <c r="D76" s="14">
        <v>0</v>
      </c>
      <c r="E76" s="12" t="s">
        <v>14</v>
      </c>
    </row>
    <row r="77" spans="1:5" s="13" customFormat="1" ht="49.5" customHeight="1" x14ac:dyDescent="0.2">
      <c r="A77" s="34" t="s">
        <v>75</v>
      </c>
      <c r="B77" s="35"/>
      <c r="C77" s="26">
        <v>0</v>
      </c>
      <c r="D77" s="14">
        <v>0</v>
      </c>
      <c r="E77" s="12" t="s">
        <v>14</v>
      </c>
    </row>
    <row r="78" spans="1:5" s="13" customFormat="1" ht="36" customHeight="1" x14ac:dyDescent="0.2">
      <c r="A78" s="33" t="s">
        <v>59</v>
      </c>
      <c r="B78" s="33"/>
      <c r="C78" s="11">
        <f>C79+C81</f>
        <v>31580</v>
      </c>
      <c r="D78" s="11">
        <f>D79+D81</f>
        <v>4487</v>
      </c>
      <c r="E78" s="12" t="s">
        <v>14</v>
      </c>
    </row>
    <row r="79" spans="1:5" s="13" customFormat="1" ht="24.75" customHeight="1" x14ac:dyDescent="0.2">
      <c r="A79" s="31" t="s">
        <v>60</v>
      </c>
      <c r="B79" s="31"/>
      <c r="C79" s="19">
        <v>-2074179</v>
      </c>
      <c r="D79" s="14">
        <v>-247896</v>
      </c>
      <c r="E79" s="15" t="s">
        <v>14</v>
      </c>
    </row>
    <row r="80" spans="1:5" s="13" customFormat="1" ht="33" customHeight="1" x14ac:dyDescent="0.2">
      <c r="A80" s="32" t="s">
        <v>61</v>
      </c>
      <c r="B80" s="32"/>
      <c r="C80" s="19">
        <v>-2074179</v>
      </c>
      <c r="D80" s="14">
        <v>-247896</v>
      </c>
      <c r="E80" s="15" t="s">
        <v>14</v>
      </c>
    </row>
    <row r="81" spans="1:5" s="13" customFormat="1" ht="24" customHeight="1" x14ac:dyDescent="0.2">
      <c r="A81" s="31" t="s">
        <v>62</v>
      </c>
      <c r="B81" s="31"/>
      <c r="C81" s="19">
        <v>2105759</v>
      </c>
      <c r="D81" s="14">
        <v>252383</v>
      </c>
      <c r="E81" s="15" t="s">
        <v>14</v>
      </c>
    </row>
    <row r="82" spans="1:5" s="13" customFormat="1" ht="33" customHeight="1" x14ac:dyDescent="0.2">
      <c r="A82" s="32" t="s">
        <v>63</v>
      </c>
      <c r="B82" s="32"/>
      <c r="C82" s="19">
        <v>2105759</v>
      </c>
      <c r="D82" s="14">
        <v>252383</v>
      </c>
      <c r="E82" s="15" t="s">
        <v>14</v>
      </c>
    </row>
    <row r="83" spans="1:5" s="13" customFormat="1" ht="22.5" customHeight="1" x14ac:dyDescent="0.25">
      <c r="A83" s="20"/>
      <c r="B83" s="21"/>
      <c r="C83" s="20"/>
      <c r="D83" s="23"/>
      <c r="E83" s="22"/>
    </row>
    <row r="84" spans="1:5" ht="32.25" customHeight="1" x14ac:dyDescent="0.25">
      <c r="A84" s="30" t="s">
        <v>85</v>
      </c>
      <c r="B84" s="30"/>
      <c r="C84" s="30"/>
      <c r="D84" s="21"/>
      <c r="E84" s="27" t="s">
        <v>86</v>
      </c>
    </row>
    <row r="92" spans="1:5" x14ac:dyDescent="0.2">
      <c r="E92" s="1" t="s">
        <v>80</v>
      </c>
    </row>
    <row r="93" spans="1:5" ht="15.75" x14ac:dyDescent="0.25">
      <c r="A93" s="28"/>
      <c r="B93" s="28"/>
      <c r="C93" s="28"/>
      <c r="D93" s="29"/>
      <c r="E93" s="29"/>
    </row>
    <row r="99" spans="5:5" x14ac:dyDescent="0.2">
      <c r="E99" s="1" t="s">
        <v>70</v>
      </c>
    </row>
  </sheetData>
  <mergeCells count="82">
    <mergeCell ref="A9:B9"/>
    <mergeCell ref="A16:B16"/>
    <mergeCell ref="A17:B17"/>
    <mergeCell ref="A18:B18"/>
    <mergeCell ref="B2:E2"/>
    <mergeCell ref="B3:E3"/>
    <mergeCell ref="A6:B6"/>
    <mergeCell ref="A7:B7"/>
    <mergeCell ref="A8:E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34:B34"/>
    <mergeCell ref="A22:B22"/>
    <mergeCell ref="A23:B23"/>
    <mergeCell ref="A24:E24"/>
    <mergeCell ref="A25:B25"/>
    <mergeCell ref="A26:B26"/>
    <mergeCell ref="A27:B27"/>
    <mergeCell ref="A28:B28"/>
    <mergeCell ref="A30:B30"/>
    <mergeCell ref="A32:B32"/>
    <mergeCell ref="A33:B33"/>
    <mergeCell ref="A31:B31"/>
    <mergeCell ref="A29:B29"/>
    <mergeCell ref="A57:B57"/>
    <mergeCell ref="A35:B35"/>
    <mergeCell ref="A36:B36"/>
    <mergeCell ref="A37:B37"/>
    <mergeCell ref="A38:B38"/>
    <mergeCell ref="A39:B39"/>
    <mergeCell ref="A49:B49"/>
    <mergeCell ref="A44:B44"/>
    <mergeCell ref="A45:B45"/>
    <mergeCell ref="A64:B64"/>
    <mergeCell ref="A40:B40"/>
    <mergeCell ref="A41:B41"/>
    <mergeCell ref="A42:B42"/>
    <mergeCell ref="A43:B43"/>
    <mergeCell ref="A58:B58"/>
    <mergeCell ref="A46:B46"/>
    <mergeCell ref="A47:B47"/>
    <mergeCell ref="A48:B48"/>
    <mergeCell ref="A50:B50"/>
    <mergeCell ref="A51:B51"/>
    <mergeCell ref="A52:B52"/>
    <mergeCell ref="A53:B53"/>
    <mergeCell ref="A54:B54"/>
    <mergeCell ref="A55:B55"/>
    <mergeCell ref="A56:B56"/>
    <mergeCell ref="A59:B59"/>
    <mergeCell ref="A60:B60"/>
    <mergeCell ref="A61:B61"/>
    <mergeCell ref="A62:B62"/>
    <mergeCell ref="A63:B63"/>
    <mergeCell ref="A78:B78"/>
    <mergeCell ref="A77:B77"/>
    <mergeCell ref="A65:B65"/>
    <mergeCell ref="A66:B66"/>
    <mergeCell ref="A72:B72"/>
    <mergeCell ref="A73:B73"/>
    <mergeCell ref="A74:B74"/>
    <mergeCell ref="A75:B75"/>
    <mergeCell ref="A76:B76"/>
    <mergeCell ref="A67:E67"/>
    <mergeCell ref="A68:B68"/>
    <mergeCell ref="A69:B69"/>
    <mergeCell ref="A70:B70"/>
    <mergeCell ref="A71:B71"/>
    <mergeCell ref="A93:C93"/>
    <mergeCell ref="D93:E93"/>
    <mergeCell ref="A84:C84"/>
    <mergeCell ref="A79:B79"/>
    <mergeCell ref="A80:B80"/>
    <mergeCell ref="A81:B81"/>
    <mergeCell ref="A82:B82"/>
  </mergeCells>
  <pageMargins left="0.74803149606299213" right="0.47244094488188981" top="0.55118110236220474" bottom="0.55118110236220474" header="0.31496062992125984" footer="0.31496062992125984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 </vt:lpstr>
      <vt:lpstr>'исполнение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141</cp:lastModifiedBy>
  <cp:lastPrinted>2019-03-18T03:34:20Z</cp:lastPrinted>
  <dcterms:created xsi:type="dcterms:W3CDTF">1996-10-08T23:32:33Z</dcterms:created>
  <dcterms:modified xsi:type="dcterms:W3CDTF">2019-03-18T03:35:18Z</dcterms:modified>
  <cp:contentStatus/>
</cp:coreProperties>
</file>