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20" windowWidth="9720" windowHeight="7320" activeTab="1"/>
  </bookViews>
  <sheets>
    <sheet name="исполнение " sheetId="8" r:id="rId1"/>
    <sheet name="МП" sheetId="9" r:id="rId2"/>
    <sheet name="Резервный фонд" sheetId="10" r:id="rId3"/>
  </sheets>
  <definedNames>
    <definedName name="_xlnm.Print_Area" localSheetId="0">'исполнение '!$A$2:$E$93</definedName>
  </definedNames>
  <calcPr calcId="145621"/>
</workbook>
</file>

<file path=xl/calcChain.xml><?xml version="1.0" encoding="utf-8"?>
<calcChain xmlns="http://schemas.openxmlformats.org/spreadsheetml/2006/main">
  <c r="E21" i="8" l="1"/>
  <c r="E15" i="8"/>
  <c r="E9" i="9" l="1"/>
  <c r="E10" i="9"/>
  <c r="E11" i="9"/>
  <c r="E12" i="9"/>
  <c r="E14" i="9"/>
  <c r="E15" i="9"/>
  <c r="E7" i="9"/>
  <c r="D16" i="9"/>
  <c r="C16" i="9"/>
  <c r="E16" i="9" l="1"/>
  <c r="H16" i="9"/>
  <c r="H14" i="9"/>
  <c r="H13" i="9"/>
  <c r="H12" i="9"/>
  <c r="H11" i="9"/>
  <c r="H10" i="9"/>
  <c r="H9" i="9"/>
  <c r="H8" i="9"/>
  <c r="H7" i="9"/>
  <c r="D44" i="8" l="1"/>
  <c r="C44" i="8"/>
  <c r="E45" i="8"/>
  <c r="E44" i="8" l="1"/>
  <c r="C9" i="8"/>
  <c r="E65" i="8" l="1"/>
  <c r="E64" i="8"/>
  <c r="E62" i="8"/>
  <c r="E61" i="8"/>
  <c r="E60" i="8"/>
  <c r="E59" i="8"/>
  <c r="E58" i="8"/>
  <c r="E56" i="8"/>
  <c r="E54" i="8"/>
  <c r="E53" i="8"/>
  <c r="E51" i="8"/>
  <c r="E50" i="8"/>
  <c r="E49" i="8"/>
  <c r="E48" i="8"/>
  <c r="E47" i="8"/>
  <c r="E43" i="8"/>
  <c r="E42" i="8"/>
  <c r="E41" i="8"/>
  <c r="E40" i="8"/>
  <c r="E38" i="8"/>
  <c r="E37" i="8"/>
  <c r="E36" i="8"/>
  <c r="E34" i="8"/>
  <c r="E32" i="8"/>
  <c r="E30" i="8"/>
  <c r="E29" i="8"/>
  <c r="E28" i="8"/>
  <c r="E27" i="8"/>
  <c r="E26" i="8"/>
  <c r="E22" i="8"/>
  <c r="E20" i="8"/>
  <c r="E19" i="8"/>
  <c r="E18" i="8"/>
  <c r="E17" i="8"/>
  <c r="E16" i="8"/>
  <c r="E14" i="8"/>
  <c r="E13" i="8"/>
  <c r="E12" i="8"/>
  <c r="E11" i="8"/>
  <c r="E10" i="8"/>
  <c r="C55" i="8" l="1"/>
  <c r="D73" i="8" l="1"/>
  <c r="D69" i="8" s="1"/>
  <c r="C73" i="8"/>
  <c r="C69" i="8" s="1"/>
  <c r="D63" i="8" l="1"/>
  <c r="C63" i="8"/>
  <c r="D57" i="8"/>
  <c r="C57" i="8"/>
  <c r="D52" i="8"/>
  <c r="C52" i="8"/>
  <c r="D46" i="8"/>
  <c r="C46" i="8"/>
  <c r="D39" i="8"/>
  <c r="C39" i="8"/>
  <c r="D35" i="8"/>
  <c r="C35" i="8"/>
  <c r="D25" i="8"/>
  <c r="C25" i="8"/>
  <c r="D9" i="8"/>
  <c r="E46" i="8" l="1"/>
  <c r="E52" i="8"/>
  <c r="E39" i="8"/>
  <c r="E63" i="8"/>
  <c r="E25" i="8"/>
  <c r="E35" i="8"/>
  <c r="E57" i="8"/>
  <c r="D23" i="8"/>
  <c r="D78" i="8" l="1"/>
  <c r="D68" i="8" s="1"/>
  <c r="C78" i="8" l="1"/>
  <c r="C68" i="8" s="1"/>
  <c r="D55" i="8"/>
  <c r="E55" i="8" s="1"/>
  <c r="D33" i="8"/>
  <c r="C33" i="8"/>
  <c r="C66" i="8" s="1"/>
  <c r="C23" i="8"/>
  <c r="E23" i="8" s="1"/>
  <c r="D66" i="8" l="1"/>
  <c r="E66" i="8" s="1"/>
  <c r="E33" i="8"/>
  <c r="E9" i="8"/>
</calcChain>
</file>

<file path=xl/sharedStrings.xml><?xml version="1.0" encoding="utf-8"?>
<sst xmlns="http://schemas.openxmlformats.org/spreadsheetml/2006/main" count="149" uniqueCount="131">
  <si>
    <t>Сведения о ходе исполнения бюджета г. Канска</t>
  </si>
  <si>
    <t>(тыс. рублей)</t>
  </si>
  <si>
    <t>Наименование показателей</t>
  </si>
  <si>
    <t>Исполнено</t>
  </si>
  <si>
    <t>% исполнения</t>
  </si>
  <si>
    <t>ДОХОДЫ</t>
  </si>
  <si>
    <t xml:space="preserve">Налоговые и неналоговые доходы 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</si>
  <si>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</si>
  <si>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</si>
  <si>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</si>
  <si>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</si>
  <si>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</si>
  <si>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</si>
  <si>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</si>
  <si>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-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</si>
  <si>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</si>
  <si>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</si>
  <si>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</si>
  <si>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</si>
  <si>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</si>
  <si>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</si>
  <si>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</si>
  <si>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</si>
  <si>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</si>
  <si>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</si>
  <si>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</si>
  <si>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</si>
  <si>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</si>
  <si>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</si>
  <si>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</si>
  <si>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</si>
  <si>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</si>
  <si>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</si>
  <si>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</si>
  <si>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</si>
  <si>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</si>
  <si>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</si>
  <si>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</si>
  <si>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</si>
  <si>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</si>
  <si>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</si>
  <si>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</si>
  <si>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</si>
  <si>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</si>
  <si>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</si>
  <si>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</si>
  <si>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</si>
  <si>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</si>
  <si>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</si>
  <si>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</si>
  <si>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</si>
  <si>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</si>
  <si>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</si>
  <si>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</si>
  <si>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ВСЕГО РАСХОДОВ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</si>
  <si>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</si>
  <si>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</si>
  <si>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</si>
  <si>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</si>
  <si>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</si>
  <si>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бюджета</t>
  </si>
  <si>
    <t>Увеличение прочих остатков денежных средств бюджета городского округа</t>
  </si>
  <si>
    <t>Уменьшение остатков средств бюджета</t>
  </si>
  <si>
    <t>Уменьшение прочих остатков денежных средств бюджета городского округа</t>
  </si>
  <si>
    <t xml:space="preserve">Налоги на товары (работы, услуги), реализуемые на территории Российской Федерации </t>
  </si>
  <si>
    <t>Доходы от оказания платных услуг (работ) и компенсации затрат государства</t>
  </si>
  <si>
    <t>Дорожное хозяйство (дорожные фонды)</t>
  </si>
  <si>
    <t>Получение бюджетных  кредитов от других бюджетов бюджетной системы Российской Федерации в валюте Российской Федерации</t>
  </si>
  <si>
    <t>ИСТОЧНИКИ ВНУТРЕННЕГО ФИНАНСИРОВАНИЯ ДЕФИЦИТОВ  БЮДЖЕТОВ</t>
  </si>
  <si>
    <t>Источники финансирования дефицитов    бюджетов-всего</t>
  </si>
  <si>
    <t>.</t>
  </si>
  <si>
    <t>Задолженность и перерасчеты по отмененным налогам, сборам и иным обязательным платежам</t>
  </si>
  <si>
    <t>Получение кредитов от кредитных организаций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</si>
  <si>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</si>
  <si>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ИСТОЧНИКИ ФИНАНСИРОВАНИЯ ДЕФИЦИТА ГОРОДСКОГО БЮДЖЕТА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</si>
  <si>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</si>
  <si>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Дополнительное образование детей</t>
  </si>
  <si>
    <t xml:space="preserve">Молодежная политика </t>
  </si>
  <si>
    <t>Судебная система</t>
  </si>
  <si>
    <t>Резервные фонды</t>
  </si>
  <si>
    <t xml:space="preserve"> </t>
  </si>
  <si>
    <t>Охрана окружающей среды</t>
  </si>
  <si>
    <t>Охрана объектов растительного и животного мира и среды их обитания</t>
  </si>
  <si>
    <t>рублей</t>
  </si>
  <si>
    <t>№ п\п</t>
  </si>
  <si>
    <t>Наименование программы</t>
  </si>
  <si>
    <t xml:space="preserve">Кассовое исполнение </t>
  </si>
  <si>
    <t>%  исполнения к годовым назначениям</t>
  </si>
  <si>
    <t>Муниципальная программа города Канска "Развитие образования"</t>
  </si>
  <si>
    <t>Муниципальная программа города Канска "Социальная поддержка населения"</t>
  </si>
  <si>
    <t>Муниципальная программа города Канска "Городское хозяйство"</t>
  </si>
  <si>
    <t>Муниципальная программа города Канска "Защита населения от чрезвычайных ситуаций природного и техногенного характера"</t>
  </si>
  <si>
    <t>Муниципальная программа города Канска "Развитие культуры"</t>
  </si>
  <si>
    <t>Муниципальная программа города Канска "Развитие физической культуры, спорта и молодежной политики"</t>
  </si>
  <si>
    <t>Муниципальная программа города Канска "Развитие инвестиционной деятельности, малого и среднего предпринимательства"</t>
  </si>
  <si>
    <t>Муниципальная программа города Канска "Обеспечение доступным и комфортным жильем жителей города"</t>
  </si>
  <si>
    <t>Муниципальная программа города Канска "Формирование современной городской среды"</t>
  </si>
  <si>
    <t>Всего</t>
  </si>
  <si>
    <t>№ п/п</t>
  </si>
  <si>
    <t>Наименование показателя</t>
  </si>
  <si>
    <t>Значение</t>
  </si>
  <si>
    <t>Среднесписочная численность муниципальных служащих органов местного самоуправления города Канска за отчетный квартал, человек</t>
  </si>
  <si>
    <t>Фактические затраты на денежное содержание муниципальных служащих органов местного самоуправления города Канска за отчетный квартал, тыс. руб.</t>
  </si>
  <si>
    <t>Среднесписочная численность работников муниципальных учреждений, оплата труда которых осуществляется за счет средств бюджета, за отчетный квартал, человек</t>
  </si>
  <si>
    <t>Фактические затраты на оплату труда работников муниципальных учреждений за отчетный квартал, тыс. руб.</t>
  </si>
  <si>
    <t>Информация о реализации муниципальных  программ
города Канска по состоянию на 01 января 2020 года</t>
  </si>
  <si>
    <t>Годовой план с учетом изменений на 01.01.2020 г.</t>
  </si>
  <si>
    <t>Номер, дата</t>
  </si>
  <si>
    <t>Направление</t>
  </si>
  <si>
    <t>Учтено в бюджете, рублей</t>
  </si>
  <si>
    <t>Начальник МКУ "ФУ г. Канска"</t>
  </si>
  <si>
    <t>Н.А. Тихомирова</t>
  </si>
  <si>
    <t xml:space="preserve">Отчет об использовании резервного фонда
администрации города Канска по состоянию на 01 января 2020 года
</t>
  </si>
  <si>
    <t>Решение  Канского городского Совета депутатов от 19.12.2018
№ 35-212</t>
  </si>
  <si>
    <t>Решение  Канского городского Совета депутатов от 15.10.2019
№ 44-262</t>
  </si>
  <si>
    <t>Увеличен резервный фонд администрации города Канска на сумму 50 000,00  рублей</t>
  </si>
  <si>
    <t>Решение  Канского городского Совета депутатов от 17.12.2019
№ 46-278</t>
  </si>
  <si>
    <t>Уменьшен резервный фонд администрации города Канска на сумму 46 158,00 рублей</t>
  </si>
  <si>
    <t>Распоряжение администрации города Канска от 31.01.2019 г. №46</t>
  </si>
  <si>
    <t>Распоряжение администрации города Канска от 21.05.2019 г. №265</t>
  </si>
  <si>
    <t xml:space="preserve">Выделены денежные средства в размере 5 500,00  МКУ "Управление по делам ГО и ЧС администрации г. Канска" на размещение пострадавших от пожара граждан в пункте временного размещения №19 гостиница "Сибирь" в период с 19.04.2019 по 21.04.2019 </t>
  </si>
  <si>
    <t>Выделены денежные средства в размере 25 850,00  МКУ "Управление по делам ГО и ЧС администрации г. Канска" на размещение пострадавших от пожара граждан в пункте временного размещения №19 гостиница "Сибирь" в период с 20.01.2019 по 24.01.2019</t>
  </si>
  <si>
    <t>Распоряжение администрации города Канска от 02.04.2019 г. №168</t>
  </si>
  <si>
    <t>Выделены денежные средства в размере 463 142,00 Управлению строительства и жилищно-коммунального хозяйства администрации города Канска на мероприятия возникшие в результате обрушения внутреннего слоя шлакобетонной кладки в многоквартирном жилом доме, расположенном по адресу:г. Канск, ул. 40 лет Октября,74</t>
  </si>
  <si>
    <t>Распоряжение администрации города Канска от 29.10.2019 г. № 633</t>
  </si>
  <si>
    <t>Выделены денежные средства в размере 9 350,00,00  МКУ "Управление по делам ГО и ЧС администрации г. Канска" на размещение пострадавших от паводка граждан в пункте временного размещения №19 гостиница "Сибирь", в период с 30.06.2019 -05.07.2019</t>
  </si>
  <si>
    <t>Сведения о численности муниципальных служащих органов местного самоуправления города Канска, работников муниципальных учреждений по состоянию на 01 января 2020 года</t>
  </si>
  <si>
    <t>за 2019 год  по состоянию на 01 января 2020 года</t>
  </si>
  <si>
    <t>Годовой план с учетом изменений на 
01 января 2020 г.</t>
  </si>
  <si>
    <t>Исполняющий обязанности заместителя главы города по экономике и финансам</t>
  </si>
  <si>
    <t>Е.В. Фельк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</si>
</sst>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р_."/>
    <numFmt numFmtId="165" formatCode="#,##0.0_р_."/>
    <numFmt numFmtId="166" formatCode="#,##0.0"/>
  </numFmts>
  <fonts count="17" x14ac:knownFonts="1">
    <font>
      <sz val="10"/>
      <name val="Arial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4"/>
      <name val="Arial"/>
      <family val="2"/>
      <charset val="204"/>
    </font>
    <font>
      <b/>
      <i/>
      <sz val="12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2"/>
      <name val="Arial"/>
      <family val="2"/>
      <charset val="204"/>
    </font>
    <font>
      <sz val="9"/>
      <name val="Times New Roman"/>
      <family val="1"/>
      <charset val="204"/>
    </font>
    <font>
      <sz val="12"/>
      <name val="Arial"/>
      <family val="2"/>
      <charset val="204"/>
    </font>
    <font>
      <sz val="10"/>
      <color theme="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/>
    <xf numFmtId="0" fontId="4" fillId="0" borderId="0" xfId="0" applyFont="1" applyFill="1"/>
    <xf numFmtId="0" fontId="1" fillId="0" borderId="0" xfId="0" applyFont="1" applyFill="1" applyAlignment="1">
      <alignment horizontal="left" vertical="center" wrapText="1"/>
    </xf>
    <xf numFmtId="2" fontId="1" fillId="0" borderId="0" xfId="0" applyNumberFormat="1" applyFont="1" applyFill="1" applyAlignment="1">
      <alignment horizontal="left" vertical="center" wrapText="1"/>
    </xf>
    <xf numFmtId="1" fontId="2" fillId="0" borderId="0" xfId="0" applyNumberFormat="1" applyFont="1" applyFill="1" applyAlignment="1">
      <alignment horizontal="right" vertical="center" wrapText="1"/>
    </xf>
    <xf numFmtId="2" fontId="4" fillId="0" borderId="0" xfId="0" applyNumberFormat="1" applyFont="1" applyFill="1"/>
    <xf numFmtId="1" fontId="1" fillId="0" borderId="0" xfId="0" applyNumberFormat="1" applyFont="1" applyFill="1" applyAlignment="1">
      <alignment horizontal="right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right" vertical="center" wrapText="1" shrinkToFit="1"/>
    </xf>
    <xf numFmtId="165" fontId="3" fillId="0" borderId="1" xfId="0" applyNumberFormat="1" applyFont="1" applyFill="1" applyBorder="1" applyAlignment="1">
      <alignment horizontal="right" vertical="center" wrapText="1" shrinkToFit="1"/>
    </xf>
    <xf numFmtId="0" fontId="2" fillId="0" borderId="0" xfId="0" applyFont="1" applyAlignment="1">
      <alignment shrinkToFit="1"/>
    </xf>
    <xf numFmtId="164" fontId="1" fillId="0" borderId="1" xfId="0" applyNumberFormat="1" applyFont="1" applyFill="1" applyBorder="1" applyAlignment="1">
      <alignment horizontal="right" vertical="center" wrapText="1" shrinkToFit="1"/>
    </xf>
    <xf numFmtId="165" fontId="1" fillId="0" borderId="1" xfId="0" applyNumberFormat="1" applyFont="1" applyFill="1" applyBorder="1" applyAlignment="1">
      <alignment horizontal="right" vertical="center" wrapText="1" shrinkToFit="1"/>
    </xf>
    <xf numFmtId="164" fontId="1" fillId="0" borderId="2" xfId="0" applyNumberFormat="1" applyFont="1" applyFill="1" applyBorder="1" applyAlignment="1">
      <alignment horizontal="right" vertical="center" wrapText="1" shrinkToFit="1"/>
    </xf>
    <xf numFmtId="164" fontId="2" fillId="0" borderId="0" xfId="0" applyNumberFormat="1" applyFont="1" applyAlignment="1">
      <alignment shrinkToFit="1"/>
    </xf>
    <xf numFmtId="164" fontId="3" fillId="2" borderId="1" xfId="0" applyNumberFormat="1" applyFont="1" applyFill="1" applyBorder="1" applyAlignment="1">
      <alignment horizontal="right" vertical="center" wrapText="1" shrinkToFit="1"/>
    </xf>
    <xf numFmtId="164" fontId="1" fillId="2" borderId="1" xfId="0" applyNumberFormat="1" applyFont="1" applyFill="1" applyBorder="1" applyAlignment="1">
      <alignment horizontal="right" vertical="center" wrapText="1" shrinkToFit="1"/>
    </xf>
    <xf numFmtId="0" fontId="1" fillId="0" borderId="0" xfId="0" applyFont="1" applyFill="1" applyBorder="1" applyAlignment="1">
      <alignment horizontal="left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right" vertical="center" wrapText="1" shrinkToFit="1"/>
    </xf>
    <xf numFmtId="2" fontId="3" fillId="0" borderId="0" xfId="0" applyNumberFormat="1" applyFont="1" applyFill="1" applyBorder="1" applyAlignment="1">
      <alignment horizontal="right" wrapText="1"/>
    </xf>
    <xf numFmtId="0" fontId="1" fillId="0" borderId="0" xfId="0" applyFont="1"/>
    <xf numFmtId="166" fontId="1" fillId="0" borderId="0" xfId="0" applyNumberFormat="1" applyFont="1"/>
    <xf numFmtId="166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0" fillId="0" borderId="0" xfId="0" applyFont="1"/>
    <xf numFmtId="166" fontId="10" fillId="0" borderId="0" xfId="0" applyNumberFormat="1" applyFont="1"/>
    <xf numFmtId="166" fontId="10" fillId="0" borderId="0" xfId="0" applyNumberFormat="1" applyFont="1" applyAlignment="1">
      <alignment horizontal="right"/>
    </xf>
    <xf numFmtId="166" fontId="0" fillId="0" borderId="0" xfId="0" applyNumberFormat="1"/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3" fontId="0" fillId="0" borderId="0" xfId="0" applyNumberFormat="1"/>
    <xf numFmtId="3" fontId="0" fillId="0" borderId="0" xfId="0" applyNumberFormat="1" applyFill="1"/>
    <xf numFmtId="49" fontId="1" fillId="0" borderId="1" xfId="0" applyNumberFormat="1" applyFont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0" fontId="8" fillId="0" borderId="0" xfId="0" applyFont="1"/>
    <xf numFmtId="166" fontId="8" fillId="0" borderId="0" xfId="0" applyNumberFormat="1" applyFont="1"/>
    <xf numFmtId="0" fontId="4" fillId="3" borderId="0" xfId="0" applyFont="1" applyFill="1" applyAlignment="1">
      <alignment shrinkToFit="1"/>
    </xf>
    <xf numFmtId="0" fontId="3" fillId="3" borderId="0" xfId="0" applyFont="1" applyFill="1" applyBorder="1" applyAlignment="1">
      <alignment horizontal="center" vertical="center" wrapText="1" shrinkToFit="1"/>
    </xf>
    <xf numFmtId="0" fontId="1" fillId="3" borderId="1" xfId="0" applyFont="1" applyFill="1" applyBorder="1" applyAlignment="1">
      <alignment horizontal="center" vertical="center" wrapText="1" shrinkToFit="1"/>
    </xf>
    <xf numFmtId="0" fontId="1" fillId="3" borderId="1" xfId="0" applyFont="1" applyFill="1" applyBorder="1" applyAlignment="1">
      <alignment horizontal="center" vertical="center" shrinkToFit="1"/>
    </xf>
    <xf numFmtId="0" fontId="14" fillId="0" borderId="0" xfId="0" applyFont="1" applyFill="1" applyAlignment="1">
      <alignment shrinkToFit="1"/>
    </xf>
    <xf numFmtId="0" fontId="14" fillId="0" borderId="0" xfId="0" applyFont="1" applyFill="1" applyBorder="1" applyAlignment="1">
      <alignment horizontal="left" vertical="center" wrapText="1" shrinkToFit="1"/>
    </xf>
    <xf numFmtId="2" fontId="14" fillId="0" borderId="0" xfId="0" applyNumberFormat="1" applyFont="1" applyFill="1" applyBorder="1" applyAlignment="1">
      <alignment horizontal="left" shrinkToFit="1"/>
    </xf>
    <xf numFmtId="0" fontId="14" fillId="0" borderId="0" xfId="0" applyFont="1" applyFill="1" applyBorder="1" applyAlignment="1">
      <alignment horizontal="left" shrinkToFit="1"/>
    </xf>
    <xf numFmtId="0" fontId="14" fillId="0" borderId="0" xfId="0" applyFont="1" applyAlignment="1">
      <alignment shrinkToFit="1"/>
    </xf>
    <xf numFmtId="164" fontId="1" fillId="2" borderId="0" xfId="0" applyNumberFormat="1" applyFont="1" applyFill="1" applyBorder="1" applyAlignment="1">
      <alignment horizontal="right" vertical="center" wrapText="1" shrinkToFit="1"/>
    </xf>
    <xf numFmtId="164" fontId="1" fillId="0" borderId="0" xfId="0" applyNumberFormat="1" applyFont="1" applyFill="1" applyBorder="1" applyAlignment="1">
      <alignment horizontal="right" vertical="center" wrapText="1" shrinkToFit="1"/>
    </xf>
    <xf numFmtId="165" fontId="1" fillId="0" borderId="0" xfId="0" applyNumberFormat="1" applyFont="1" applyFill="1" applyBorder="1" applyAlignment="1">
      <alignment horizontal="right" vertical="center" wrapText="1" shrinkToFit="1"/>
    </xf>
    <xf numFmtId="166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shrinkToFit="1"/>
    </xf>
    <xf numFmtId="2" fontId="12" fillId="0" borderId="0" xfId="0" applyNumberFormat="1" applyFont="1" applyFill="1" applyBorder="1" applyAlignment="1">
      <alignment horizontal="right" wrapText="1"/>
    </xf>
    <xf numFmtId="0" fontId="15" fillId="0" borderId="1" xfId="0" applyFont="1" applyBorder="1" applyAlignment="1"/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4" fontId="0" fillId="0" borderId="0" xfId="0" applyNumberFormat="1"/>
    <xf numFmtId="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wrapText="1" shrinkToFit="1"/>
    </xf>
    <xf numFmtId="0" fontId="3" fillId="0" borderId="0" xfId="0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 wrapText="1" shrinkToFit="1"/>
    </xf>
    <xf numFmtId="0" fontId="1" fillId="0" borderId="1" xfId="0" applyFont="1" applyFill="1" applyBorder="1" applyAlignment="1">
      <alignment horizontal="left" vertical="center" shrinkToFit="1"/>
    </xf>
    <xf numFmtId="0" fontId="1" fillId="0" borderId="1" xfId="0" applyFont="1" applyFill="1" applyBorder="1" applyAlignment="1">
      <alignment horizontal="left" vertical="center" wrapText="1" shrinkToFit="1"/>
    </xf>
    <xf numFmtId="0" fontId="1" fillId="3" borderId="1" xfId="0" applyFont="1" applyFill="1" applyBorder="1" applyAlignment="1">
      <alignment horizontal="center" vertical="center" wrapText="1" shrinkToFit="1"/>
    </xf>
    <xf numFmtId="0" fontId="1" fillId="3" borderId="1" xfId="0" applyFont="1" applyFill="1" applyBorder="1" applyAlignment="1">
      <alignment horizontal="left" vertical="center" wrapText="1" shrinkToFit="1"/>
    </xf>
    <xf numFmtId="0" fontId="3" fillId="3" borderId="0" xfId="0" applyFont="1" applyFill="1" applyBorder="1" applyAlignment="1">
      <alignment horizontal="center" vertical="center" wrapText="1" shrinkToFit="1"/>
    </xf>
    <xf numFmtId="0" fontId="1" fillId="3" borderId="3" xfId="0" applyFont="1" applyFill="1" applyBorder="1" applyAlignment="1">
      <alignment horizontal="left" vertical="center" wrapText="1" shrinkToFit="1"/>
    </xf>
    <xf numFmtId="0" fontId="0" fillId="3" borderId="6" xfId="0" applyFill="1" applyBorder="1" applyAlignment="1">
      <alignment horizontal="left" vertical="center" wrapText="1" shrinkToFit="1"/>
    </xf>
    <xf numFmtId="0" fontId="0" fillId="3" borderId="4" xfId="0" applyFill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left" vertical="center" wrapText="1" shrinkToFit="1"/>
    </xf>
    <xf numFmtId="0" fontId="1" fillId="0" borderId="3" xfId="0" applyFont="1" applyFill="1" applyBorder="1" applyAlignment="1">
      <alignment horizontal="left" vertical="center" wrapText="1" shrinkToFit="1"/>
    </xf>
    <xf numFmtId="0" fontId="0" fillId="0" borderId="4" xfId="0" applyBorder="1" applyAlignment="1">
      <alignment horizontal="left" vertical="center" wrapText="1" shrinkToFit="1"/>
    </xf>
    <xf numFmtId="0" fontId="1" fillId="0" borderId="4" xfId="0" applyFont="1" applyBorder="1" applyAlignment="1">
      <alignment horizontal="left" vertical="center" wrapText="1" shrinkToFit="1"/>
    </xf>
    <xf numFmtId="0" fontId="8" fillId="0" borderId="4" xfId="0" applyFont="1" applyBorder="1" applyAlignment="1">
      <alignment horizontal="left" vertical="center" wrapText="1" shrinkToFit="1"/>
    </xf>
    <xf numFmtId="0" fontId="3" fillId="0" borderId="3" xfId="0" applyFont="1" applyFill="1" applyBorder="1" applyAlignment="1">
      <alignment horizontal="left" vertical="center" wrapText="1" shrinkToFit="1"/>
    </xf>
    <xf numFmtId="0" fontId="3" fillId="0" borderId="4" xfId="0" applyFont="1" applyFill="1" applyBorder="1" applyAlignment="1">
      <alignment horizontal="left" vertical="center" wrapText="1" shrinkToFit="1"/>
    </xf>
    <xf numFmtId="0" fontId="1" fillId="0" borderId="4" xfId="0" applyFont="1" applyFill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 horizontal="center" wrapText="1" shrinkToFit="1"/>
    </xf>
    <xf numFmtId="49" fontId="3" fillId="0" borderId="1" xfId="0" applyNumberFormat="1" applyFont="1" applyFill="1" applyBorder="1" applyAlignment="1">
      <alignment horizontal="left" vertical="center" wrapText="1" shrinkToFit="1"/>
    </xf>
    <xf numFmtId="49" fontId="1" fillId="0" borderId="1" xfId="0" applyNumberFormat="1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top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wrapText="1"/>
    </xf>
    <xf numFmtId="49" fontId="9" fillId="0" borderId="0" xfId="0" applyNumberFormat="1" applyFont="1" applyAlignment="1">
      <alignment horizontal="center" wrapText="1"/>
    </xf>
    <xf numFmtId="0" fontId="0" fillId="0" borderId="5" xfId="0" applyBorder="1" applyAlignment="1"/>
    <xf numFmtId="0" fontId="12" fillId="0" borderId="0" xfId="0" applyFont="1" applyFill="1" applyBorder="1" applyAlignment="1">
      <alignment horizontal="left" wrapText="1"/>
    </xf>
    <xf numFmtId="2" fontId="12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11</xdr:row>
      <xdr:rowOff>0</xdr:rowOff>
    </xdr:from>
    <xdr:to>
      <xdr:col>1</xdr:col>
      <xdr:colOff>606425</xdr:colOff>
      <xdr:row>11</xdr:row>
      <xdr:rowOff>161925</xdr:rowOff>
    </xdr:to>
    <xdr:grpSp>
      <xdr:nvGrpSpPr>
        <xdr:cNvPr id="2" name="Группа 1"/>
        <xdr:cNvGrpSpPr/>
      </xdr:nvGrpSpPr>
      <xdr:grpSpPr>
        <a:xfrm>
          <a:off x="336550" y="4857750"/>
          <a:ext cx="593725" cy="161925"/>
          <a:chOff x="12700" y="169570400"/>
          <a:chExt cx="5270500" cy="314325"/>
        </a:xfrm>
      </xdr:grpSpPr>
      <xdr:sp macro="" textlink="">
        <xdr:nvSpPr>
          <xdr:cNvPr id="3" name="13351"/>
          <xdr:cNvSpPr/>
        </xdr:nvSpPr>
        <xdr:spPr>
          <a:xfrm>
            <a:off x="12700" y="169570400"/>
            <a:ext cx="1879600" cy="16192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4" name="13352"/>
          <xdr:cNvSpPr/>
        </xdr:nvSpPr>
        <xdr:spPr>
          <a:xfrm>
            <a:off x="2197100" y="169570400"/>
            <a:ext cx="889000" cy="16192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5" name="13353"/>
          <xdr:cNvSpPr/>
        </xdr:nvSpPr>
        <xdr:spPr>
          <a:xfrm>
            <a:off x="2197100" y="169732325"/>
            <a:ext cx="8890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6" name="13355"/>
          <xdr:cNvSpPr/>
        </xdr:nvSpPr>
        <xdr:spPr>
          <a:xfrm>
            <a:off x="3403600" y="169570400"/>
            <a:ext cx="1877516" cy="16192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7" name="13356"/>
          <xdr:cNvSpPr/>
        </xdr:nvSpPr>
        <xdr:spPr>
          <a:xfrm>
            <a:off x="3403600" y="169732325"/>
            <a:ext cx="1879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</xdr:grpSp>
    <xdr:clientData/>
  </xdr:twoCellAnchor>
  <xdr:oneCellAnchor>
    <xdr:from>
      <xdr:col>2</xdr:col>
      <xdr:colOff>12700</xdr:colOff>
      <xdr:row>11</xdr:row>
      <xdr:rowOff>0</xdr:rowOff>
    </xdr:from>
    <xdr:ext cx="5270500" cy="314325"/>
    <xdr:grpSp>
      <xdr:nvGrpSpPr>
        <xdr:cNvPr id="8" name="Группа 7"/>
        <xdr:cNvGrpSpPr/>
      </xdr:nvGrpSpPr>
      <xdr:grpSpPr>
        <a:xfrm>
          <a:off x="2841625" y="4857750"/>
          <a:ext cx="5270500" cy="314325"/>
          <a:chOff x="12700" y="169570400"/>
          <a:chExt cx="5270500" cy="314325"/>
        </a:xfrm>
      </xdr:grpSpPr>
      <xdr:sp macro="" textlink="">
        <xdr:nvSpPr>
          <xdr:cNvPr id="9" name="13351"/>
          <xdr:cNvSpPr/>
        </xdr:nvSpPr>
        <xdr:spPr>
          <a:xfrm>
            <a:off x="12700" y="169570400"/>
            <a:ext cx="1879600" cy="16192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10" name="13352"/>
          <xdr:cNvSpPr/>
        </xdr:nvSpPr>
        <xdr:spPr>
          <a:xfrm>
            <a:off x="2197100" y="169570400"/>
            <a:ext cx="889000" cy="16192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1" name="13353"/>
          <xdr:cNvSpPr/>
        </xdr:nvSpPr>
        <xdr:spPr>
          <a:xfrm>
            <a:off x="2197100" y="169732325"/>
            <a:ext cx="8890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12" name="13355"/>
          <xdr:cNvSpPr/>
        </xdr:nvSpPr>
        <xdr:spPr>
          <a:xfrm>
            <a:off x="3403600" y="169570400"/>
            <a:ext cx="1877516" cy="16192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13" name="13356"/>
          <xdr:cNvSpPr/>
        </xdr:nvSpPr>
        <xdr:spPr>
          <a:xfrm>
            <a:off x="3403600" y="169732325"/>
            <a:ext cx="1879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8"/>
  <sheetViews>
    <sheetView view="pageBreakPreview" topLeftCell="A85" zoomScaleNormal="100" zoomScaleSheetLayoutView="100" workbookViewId="0">
      <selection activeCell="E93" sqref="E93"/>
    </sheetView>
  </sheetViews>
  <sheetFormatPr defaultRowHeight="12.75" x14ac:dyDescent="0.2"/>
  <cols>
    <col min="1" max="1" width="7.140625" style="1" customWidth="1"/>
    <col min="2" max="2" width="46.85546875" style="1" customWidth="1"/>
    <col min="3" max="3" width="28.28515625" style="1" customWidth="1"/>
    <col min="4" max="4" width="20.85546875" style="1" customWidth="1"/>
    <col min="5" max="5" width="20.5703125" style="1" customWidth="1"/>
    <col min="6" max="6" width="16.5703125" style="1" customWidth="1"/>
    <col min="7" max="7" width="25.140625" style="1" customWidth="1"/>
    <col min="8" max="16384" width="9.140625" style="1"/>
  </cols>
  <sheetData>
    <row r="2" spans="1:5" ht="20.25" x14ac:dyDescent="0.3">
      <c r="A2" s="2"/>
      <c r="B2" s="96" t="s">
        <v>0</v>
      </c>
      <c r="C2" s="96"/>
      <c r="D2" s="96"/>
      <c r="E2" s="96"/>
    </row>
    <row r="3" spans="1:5" ht="20.25" x14ac:dyDescent="0.2">
      <c r="A3" s="2"/>
      <c r="B3" s="97" t="s">
        <v>127</v>
      </c>
      <c r="C3" s="97"/>
      <c r="D3" s="97"/>
      <c r="E3" s="97"/>
    </row>
    <row r="4" spans="1:5" ht="15.75" x14ac:dyDescent="0.2">
      <c r="A4" s="2"/>
      <c r="B4" s="3"/>
      <c r="C4" s="3"/>
      <c r="D4" s="4"/>
      <c r="E4" s="5"/>
    </row>
    <row r="5" spans="1:5" ht="15.75" x14ac:dyDescent="0.2">
      <c r="A5" s="2"/>
      <c r="B5" s="2"/>
      <c r="C5" s="2"/>
      <c r="D5" s="6"/>
      <c r="E5" s="7" t="s">
        <v>1</v>
      </c>
    </row>
    <row r="6" spans="1:5" ht="90" customHeight="1" x14ac:dyDescent="0.2">
      <c r="A6" s="98" t="s">
        <v>2</v>
      </c>
      <c r="B6" s="98"/>
      <c r="C6" s="21" t="s">
        <v>128</v>
      </c>
      <c r="D6" s="8" t="s">
        <v>3</v>
      </c>
      <c r="E6" s="9" t="s">
        <v>4</v>
      </c>
    </row>
    <row r="7" spans="1:5" ht="18.75" x14ac:dyDescent="0.2">
      <c r="A7" s="99">
        <v>1</v>
      </c>
      <c r="B7" s="99"/>
      <c r="C7" s="22">
        <v>2</v>
      </c>
      <c r="D7" s="22">
        <v>3</v>
      </c>
      <c r="E7" s="10">
        <v>4</v>
      </c>
    </row>
    <row r="8" spans="1:5" ht="15.75" customHeight="1" x14ac:dyDescent="0.2">
      <c r="A8" s="100" t="s">
        <v>5</v>
      </c>
      <c r="B8" s="100"/>
      <c r="C8" s="100"/>
      <c r="D8" s="100"/>
      <c r="E8" s="100"/>
    </row>
    <row r="9" spans="1:5" s="13" customFormat="1" ht="21.75" customHeight="1" x14ac:dyDescent="0.2">
      <c r="A9" s="84" t="s">
        <v>6</v>
      </c>
      <c r="B9" s="84"/>
      <c r="C9" s="11">
        <f>C10+C11+C12+C13+C14+C15+C16+C17+C18+C19+C20+C21</f>
        <v>561423</v>
      </c>
      <c r="D9" s="11">
        <f>D10+D11+D12+D13+D14+D15+D16+D17+D18+D19+D20+D21</f>
        <v>571893</v>
      </c>
      <c r="E9" s="12">
        <f t="shared" ref="E9:E65" si="0">ROUND(D9/C9*100,1)</f>
        <v>101.9</v>
      </c>
    </row>
    <row r="10" spans="1:5" s="13" customFormat="1" ht="23.25" customHeight="1" x14ac:dyDescent="0.2">
      <c r="A10" s="77" t="s">
        <v>7</v>
      </c>
      <c r="B10" s="77"/>
      <c r="C10" s="14">
        <v>347159</v>
      </c>
      <c r="D10" s="14">
        <v>352902</v>
      </c>
      <c r="E10" s="12">
        <f t="shared" si="0"/>
        <v>101.7</v>
      </c>
    </row>
    <row r="11" spans="1:5" s="13" customFormat="1" ht="41.25" customHeight="1" x14ac:dyDescent="0.2">
      <c r="A11" s="85" t="s">
        <v>64</v>
      </c>
      <c r="B11" s="91"/>
      <c r="C11" s="16">
        <v>22277</v>
      </c>
      <c r="D11" s="16">
        <v>23034</v>
      </c>
      <c r="E11" s="12">
        <f t="shared" si="0"/>
        <v>103.4</v>
      </c>
    </row>
    <row r="12" spans="1:5" s="13" customFormat="1" ht="22.5" customHeight="1" x14ac:dyDescent="0.2">
      <c r="A12" s="77" t="s">
        <v>8</v>
      </c>
      <c r="B12" s="77"/>
      <c r="C12" s="16">
        <v>39265</v>
      </c>
      <c r="D12" s="16">
        <v>39541</v>
      </c>
      <c r="E12" s="12">
        <f t="shared" si="0"/>
        <v>100.7</v>
      </c>
    </row>
    <row r="13" spans="1:5" s="13" customFormat="1" ht="22.5" customHeight="1" x14ac:dyDescent="0.2">
      <c r="A13" s="77" t="s">
        <v>9</v>
      </c>
      <c r="B13" s="77"/>
      <c r="C13" s="14">
        <v>54601</v>
      </c>
      <c r="D13" s="14">
        <v>55835</v>
      </c>
      <c r="E13" s="12">
        <f t="shared" si="0"/>
        <v>102.3</v>
      </c>
    </row>
    <row r="14" spans="1:5" s="13" customFormat="1" ht="24.75" customHeight="1" x14ac:dyDescent="0.2">
      <c r="A14" s="77" t="s">
        <v>10</v>
      </c>
      <c r="B14" s="77"/>
      <c r="C14" s="14">
        <v>21825</v>
      </c>
      <c r="D14" s="14">
        <v>22880</v>
      </c>
      <c r="E14" s="12">
        <f t="shared" si="0"/>
        <v>104.8</v>
      </c>
    </row>
    <row r="15" spans="1:5" s="13" customFormat="1" ht="37.5" customHeight="1" x14ac:dyDescent="0.2">
      <c r="A15" s="85" t="s">
        <v>71</v>
      </c>
      <c r="B15" s="86"/>
      <c r="C15" s="14">
        <v>6</v>
      </c>
      <c r="D15" s="14">
        <v>6</v>
      </c>
      <c r="E15" s="12">
        <f t="shared" si="0"/>
        <v>100</v>
      </c>
    </row>
    <row r="16" spans="1:5" s="13" customFormat="1" ht="49.5" customHeight="1" x14ac:dyDescent="0.2">
      <c r="A16" s="85" t="s">
        <v>11</v>
      </c>
      <c r="B16" s="91"/>
      <c r="C16" s="14">
        <v>43613</v>
      </c>
      <c r="D16" s="14">
        <v>43428</v>
      </c>
      <c r="E16" s="12">
        <f t="shared" si="0"/>
        <v>99.6</v>
      </c>
    </row>
    <row r="17" spans="1:6" s="13" customFormat="1" ht="24.75" customHeight="1" x14ac:dyDescent="0.2">
      <c r="A17" s="77" t="s">
        <v>12</v>
      </c>
      <c r="B17" s="77"/>
      <c r="C17" s="14">
        <v>1358</v>
      </c>
      <c r="D17" s="14">
        <v>1280</v>
      </c>
      <c r="E17" s="12">
        <f t="shared" si="0"/>
        <v>94.3</v>
      </c>
    </row>
    <row r="18" spans="1:6" s="13" customFormat="1" ht="35.25" customHeight="1" x14ac:dyDescent="0.2">
      <c r="A18" s="77" t="s">
        <v>65</v>
      </c>
      <c r="B18" s="77"/>
      <c r="C18" s="14">
        <v>3304</v>
      </c>
      <c r="D18" s="14">
        <v>3282</v>
      </c>
      <c r="E18" s="12">
        <f t="shared" si="0"/>
        <v>99.3</v>
      </c>
    </row>
    <row r="19" spans="1:6" s="13" customFormat="1" ht="36.75" customHeight="1" x14ac:dyDescent="0.2">
      <c r="A19" s="77" t="s">
        <v>13</v>
      </c>
      <c r="B19" s="77"/>
      <c r="C19" s="14">
        <v>12191</v>
      </c>
      <c r="D19" s="14">
        <v>12467</v>
      </c>
      <c r="E19" s="12">
        <f t="shared" si="0"/>
        <v>102.3</v>
      </c>
    </row>
    <row r="20" spans="1:6" s="13" customFormat="1" ht="24" customHeight="1" x14ac:dyDescent="0.2">
      <c r="A20" s="77" t="s">
        <v>15</v>
      </c>
      <c r="B20" s="77"/>
      <c r="C20" s="14">
        <v>15823</v>
      </c>
      <c r="D20" s="14">
        <v>17236</v>
      </c>
      <c r="E20" s="12">
        <f t="shared" si="0"/>
        <v>108.9</v>
      </c>
    </row>
    <row r="21" spans="1:6" s="13" customFormat="1" ht="24" customHeight="1" x14ac:dyDescent="0.2">
      <c r="A21" s="77" t="s">
        <v>16</v>
      </c>
      <c r="B21" s="77"/>
      <c r="C21" s="14">
        <v>1</v>
      </c>
      <c r="D21" s="14">
        <v>2</v>
      </c>
      <c r="E21" s="12">
        <f t="shared" si="0"/>
        <v>200</v>
      </c>
    </row>
    <row r="22" spans="1:6" s="13" customFormat="1" ht="21" customHeight="1" x14ac:dyDescent="0.2">
      <c r="A22" s="84" t="s">
        <v>17</v>
      </c>
      <c r="B22" s="84"/>
      <c r="C22" s="11">
        <v>1994365</v>
      </c>
      <c r="D22" s="11">
        <v>1991727</v>
      </c>
      <c r="E22" s="12">
        <f t="shared" si="0"/>
        <v>99.9</v>
      </c>
    </row>
    <row r="23" spans="1:6" s="13" customFormat="1" ht="23.25" customHeight="1" x14ac:dyDescent="0.2">
      <c r="A23" s="84" t="s">
        <v>18</v>
      </c>
      <c r="B23" s="84"/>
      <c r="C23" s="11">
        <f>C9+C22</f>
        <v>2555788</v>
      </c>
      <c r="D23" s="11">
        <f>D9+D22</f>
        <v>2563620</v>
      </c>
      <c r="E23" s="12">
        <f t="shared" si="0"/>
        <v>100.3</v>
      </c>
    </row>
    <row r="24" spans="1:6" s="13" customFormat="1" ht="21" customHeight="1" x14ac:dyDescent="0.2">
      <c r="A24" s="95" t="s">
        <v>19</v>
      </c>
      <c r="B24" s="95"/>
      <c r="C24" s="95"/>
      <c r="D24" s="95"/>
      <c r="E24" s="95"/>
    </row>
    <row r="25" spans="1:6" s="13" customFormat="1" ht="24.75" customHeight="1" x14ac:dyDescent="0.2">
      <c r="A25" s="84" t="s">
        <v>20</v>
      </c>
      <c r="B25" s="84"/>
      <c r="C25" s="11">
        <f>SUM(C26:C32)</f>
        <v>105627</v>
      </c>
      <c r="D25" s="11">
        <f>SUM(D26:D32)</f>
        <v>105305</v>
      </c>
      <c r="E25" s="12">
        <f t="shared" si="0"/>
        <v>99.7</v>
      </c>
    </row>
    <row r="26" spans="1:6" s="13" customFormat="1" ht="39.75" customHeight="1" x14ac:dyDescent="0.2">
      <c r="A26" s="77" t="s">
        <v>21</v>
      </c>
      <c r="B26" s="77"/>
      <c r="C26" s="14">
        <v>1791</v>
      </c>
      <c r="D26" s="14">
        <v>1791</v>
      </c>
      <c r="E26" s="12">
        <f t="shared" si="0"/>
        <v>100</v>
      </c>
      <c r="F26" s="17"/>
    </row>
    <row r="27" spans="1:6" s="13" customFormat="1" ht="65.25" customHeight="1" x14ac:dyDescent="0.2">
      <c r="A27" s="77" t="s">
        <v>22</v>
      </c>
      <c r="B27" s="77"/>
      <c r="C27" s="14">
        <v>5709</v>
      </c>
      <c r="D27" s="14">
        <v>5709</v>
      </c>
      <c r="E27" s="12">
        <f t="shared" si="0"/>
        <v>100</v>
      </c>
      <c r="F27" s="17"/>
    </row>
    <row r="28" spans="1:6" s="13" customFormat="1" ht="54.75" customHeight="1" x14ac:dyDescent="0.2">
      <c r="A28" s="77" t="s">
        <v>23</v>
      </c>
      <c r="B28" s="77"/>
      <c r="C28" s="14">
        <v>36249</v>
      </c>
      <c r="D28" s="14">
        <v>36181</v>
      </c>
      <c r="E28" s="12">
        <f t="shared" si="0"/>
        <v>99.8</v>
      </c>
    </row>
    <row r="29" spans="1:6" s="13" customFormat="1" ht="25.5" customHeight="1" x14ac:dyDescent="0.2">
      <c r="A29" s="85" t="s">
        <v>78</v>
      </c>
      <c r="B29" s="86"/>
      <c r="C29" s="14">
        <v>44</v>
      </c>
      <c r="D29" s="14">
        <v>44</v>
      </c>
      <c r="E29" s="12">
        <f t="shared" si="0"/>
        <v>100</v>
      </c>
    </row>
    <row r="30" spans="1:6" s="13" customFormat="1" ht="54.75" customHeight="1" x14ac:dyDescent="0.2">
      <c r="A30" s="77" t="s">
        <v>24</v>
      </c>
      <c r="B30" s="77"/>
      <c r="C30" s="14">
        <v>15903</v>
      </c>
      <c r="D30" s="14">
        <v>15893</v>
      </c>
      <c r="E30" s="12">
        <f t="shared" si="0"/>
        <v>99.9</v>
      </c>
    </row>
    <row r="31" spans="1:6" s="13" customFormat="1" ht="51.75" customHeight="1" x14ac:dyDescent="0.2">
      <c r="A31" s="85" t="s">
        <v>79</v>
      </c>
      <c r="B31" s="86"/>
      <c r="C31" s="14">
        <v>0</v>
      </c>
      <c r="D31" s="14">
        <v>0</v>
      </c>
      <c r="E31" s="12">
        <v>0</v>
      </c>
    </row>
    <row r="32" spans="1:6" s="13" customFormat="1" ht="34.5" customHeight="1" x14ac:dyDescent="0.2">
      <c r="A32" s="77" t="s">
        <v>25</v>
      </c>
      <c r="B32" s="77"/>
      <c r="C32" s="14">
        <v>45931</v>
      </c>
      <c r="D32" s="14">
        <v>45687</v>
      </c>
      <c r="E32" s="12">
        <f t="shared" si="0"/>
        <v>99.5</v>
      </c>
    </row>
    <row r="33" spans="1:6" s="13" customFormat="1" ht="33.75" customHeight="1" x14ac:dyDescent="0.2">
      <c r="A33" s="84" t="s">
        <v>26</v>
      </c>
      <c r="B33" s="84"/>
      <c r="C33" s="11">
        <f>SUM(C34:C34)</f>
        <v>29086</v>
      </c>
      <c r="D33" s="11">
        <f>SUM(D34:D34)</f>
        <v>29014</v>
      </c>
      <c r="E33" s="12">
        <f t="shared" si="0"/>
        <v>99.8</v>
      </c>
    </row>
    <row r="34" spans="1:6" s="13" customFormat="1" ht="54.75" customHeight="1" x14ac:dyDescent="0.2">
      <c r="A34" s="77" t="s">
        <v>27</v>
      </c>
      <c r="B34" s="77"/>
      <c r="C34" s="14">
        <v>29086</v>
      </c>
      <c r="D34" s="14">
        <v>29014</v>
      </c>
      <c r="E34" s="12">
        <f t="shared" si="0"/>
        <v>99.8</v>
      </c>
    </row>
    <row r="35" spans="1:6" s="13" customFormat="1" ht="26.25" customHeight="1" x14ac:dyDescent="0.2">
      <c r="A35" s="89" t="s">
        <v>28</v>
      </c>
      <c r="B35" s="90"/>
      <c r="C35" s="11">
        <f>SUM(C36:C38)</f>
        <v>181895</v>
      </c>
      <c r="D35" s="11">
        <f>D36+D37+D38</f>
        <v>180317</v>
      </c>
      <c r="E35" s="12">
        <f t="shared" si="0"/>
        <v>99.1</v>
      </c>
    </row>
    <row r="36" spans="1:6" s="13" customFormat="1" ht="22.5" customHeight="1" x14ac:dyDescent="0.2">
      <c r="A36" s="77" t="s">
        <v>29</v>
      </c>
      <c r="B36" s="77"/>
      <c r="C36" s="14">
        <v>37292</v>
      </c>
      <c r="D36" s="14">
        <v>35715</v>
      </c>
      <c r="E36" s="12">
        <f t="shared" si="0"/>
        <v>95.8</v>
      </c>
    </row>
    <row r="37" spans="1:6" s="13" customFormat="1" ht="25.5" customHeight="1" x14ac:dyDescent="0.2">
      <c r="A37" s="85" t="s">
        <v>66</v>
      </c>
      <c r="B37" s="87"/>
      <c r="C37" s="14">
        <v>136956</v>
      </c>
      <c r="D37" s="14">
        <v>136956</v>
      </c>
      <c r="E37" s="12">
        <f t="shared" si="0"/>
        <v>100</v>
      </c>
    </row>
    <row r="38" spans="1:6" s="13" customFormat="1" ht="36.75" customHeight="1" x14ac:dyDescent="0.2">
      <c r="A38" s="77" t="s">
        <v>30</v>
      </c>
      <c r="B38" s="77"/>
      <c r="C38" s="14">
        <v>7647</v>
      </c>
      <c r="D38" s="14">
        <v>7646</v>
      </c>
      <c r="E38" s="12">
        <f t="shared" si="0"/>
        <v>100</v>
      </c>
    </row>
    <row r="39" spans="1:6" s="13" customFormat="1" ht="25.5" customHeight="1" x14ac:dyDescent="0.2">
      <c r="A39" s="84" t="s">
        <v>31</v>
      </c>
      <c r="B39" s="84"/>
      <c r="C39" s="11">
        <f>SUM(C40:C43)</f>
        <v>444300</v>
      </c>
      <c r="D39" s="11">
        <f>SUM(D40:D43)</f>
        <v>371080</v>
      </c>
      <c r="E39" s="12">
        <f t="shared" si="0"/>
        <v>83.5</v>
      </c>
      <c r="F39" s="17"/>
    </row>
    <row r="40" spans="1:6" s="13" customFormat="1" ht="23.25" customHeight="1" x14ac:dyDescent="0.2">
      <c r="A40" s="85" t="s">
        <v>32</v>
      </c>
      <c r="B40" s="87"/>
      <c r="C40" s="14">
        <v>168378</v>
      </c>
      <c r="D40" s="14">
        <v>104927</v>
      </c>
      <c r="E40" s="12">
        <f t="shared" si="0"/>
        <v>62.3</v>
      </c>
      <c r="F40" s="17"/>
    </row>
    <row r="41" spans="1:6" s="13" customFormat="1" ht="24.75" customHeight="1" x14ac:dyDescent="0.2">
      <c r="A41" s="77" t="s">
        <v>33</v>
      </c>
      <c r="B41" s="77"/>
      <c r="C41" s="14">
        <v>147929</v>
      </c>
      <c r="D41" s="14">
        <v>138427</v>
      </c>
      <c r="E41" s="12">
        <f t="shared" si="0"/>
        <v>93.6</v>
      </c>
    </row>
    <row r="42" spans="1:6" s="13" customFormat="1" ht="25.5" customHeight="1" x14ac:dyDescent="0.2">
      <c r="A42" s="77" t="s">
        <v>34</v>
      </c>
      <c r="B42" s="77"/>
      <c r="C42" s="14">
        <v>111391</v>
      </c>
      <c r="D42" s="14">
        <v>111191</v>
      </c>
      <c r="E42" s="12">
        <f t="shared" si="0"/>
        <v>99.8</v>
      </c>
    </row>
    <row r="43" spans="1:6" s="13" customFormat="1" ht="36.75" customHeight="1" x14ac:dyDescent="0.2">
      <c r="A43" s="77" t="s">
        <v>35</v>
      </c>
      <c r="B43" s="77"/>
      <c r="C43" s="14">
        <v>16602</v>
      </c>
      <c r="D43" s="14">
        <v>16535</v>
      </c>
      <c r="E43" s="12">
        <f t="shared" si="0"/>
        <v>99.6</v>
      </c>
    </row>
    <row r="44" spans="1:6" s="13" customFormat="1" ht="36.75" customHeight="1" x14ac:dyDescent="0.2">
      <c r="A44" s="89" t="s">
        <v>81</v>
      </c>
      <c r="B44" s="90"/>
      <c r="C44" s="11">
        <f>SUM(C45:C45)</f>
        <v>5609</v>
      </c>
      <c r="D44" s="11">
        <f>SUM(D45:D45)</f>
        <v>5609</v>
      </c>
      <c r="E44" s="12">
        <f t="shared" si="0"/>
        <v>100</v>
      </c>
    </row>
    <row r="45" spans="1:6" s="13" customFormat="1" ht="36.75" customHeight="1" x14ac:dyDescent="0.2">
      <c r="A45" s="85" t="s">
        <v>82</v>
      </c>
      <c r="B45" s="90"/>
      <c r="C45" s="14">
        <v>5609</v>
      </c>
      <c r="D45" s="14">
        <v>5609</v>
      </c>
      <c r="E45" s="12">
        <f t="shared" si="0"/>
        <v>100</v>
      </c>
    </row>
    <row r="46" spans="1:6" s="13" customFormat="1" ht="24.75" customHeight="1" x14ac:dyDescent="0.2">
      <c r="A46" s="93" t="s">
        <v>36</v>
      </c>
      <c r="B46" s="93"/>
      <c r="C46" s="11">
        <f>SUM(C47:C51)</f>
        <v>1424292</v>
      </c>
      <c r="D46" s="11">
        <f>SUM(D47:D51)</f>
        <v>1422104</v>
      </c>
      <c r="E46" s="12">
        <f t="shared" si="0"/>
        <v>99.8</v>
      </c>
    </row>
    <row r="47" spans="1:6" s="13" customFormat="1" ht="23.25" customHeight="1" x14ac:dyDescent="0.2">
      <c r="A47" s="94" t="s">
        <v>37</v>
      </c>
      <c r="B47" s="94"/>
      <c r="C47" s="14">
        <v>564133</v>
      </c>
      <c r="D47" s="14">
        <v>563256</v>
      </c>
      <c r="E47" s="12">
        <f t="shared" si="0"/>
        <v>99.8</v>
      </c>
      <c r="F47" s="17"/>
    </row>
    <row r="48" spans="1:6" s="13" customFormat="1" ht="25.5" customHeight="1" x14ac:dyDescent="0.2">
      <c r="A48" s="77" t="s">
        <v>38</v>
      </c>
      <c r="B48" s="77"/>
      <c r="C48" s="14">
        <v>654164</v>
      </c>
      <c r="D48" s="14">
        <v>653647</v>
      </c>
      <c r="E48" s="12">
        <f t="shared" si="0"/>
        <v>99.9</v>
      </c>
    </row>
    <row r="49" spans="1:6" s="13" customFormat="1" ht="25.5" customHeight="1" x14ac:dyDescent="0.2">
      <c r="A49" s="85" t="s">
        <v>76</v>
      </c>
      <c r="B49" s="86"/>
      <c r="C49" s="14">
        <v>106665</v>
      </c>
      <c r="D49" s="14">
        <v>106662</v>
      </c>
      <c r="E49" s="12">
        <f t="shared" si="0"/>
        <v>100</v>
      </c>
    </row>
    <row r="50" spans="1:6" s="13" customFormat="1" ht="24.75" customHeight="1" x14ac:dyDescent="0.2">
      <c r="A50" s="77" t="s">
        <v>77</v>
      </c>
      <c r="B50" s="77"/>
      <c r="C50" s="14">
        <v>40953</v>
      </c>
      <c r="D50" s="14">
        <v>40378</v>
      </c>
      <c r="E50" s="12">
        <f t="shared" si="0"/>
        <v>98.6</v>
      </c>
    </row>
    <row r="51" spans="1:6" s="13" customFormat="1" ht="24.75" customHeight="1" x14ac:dyDescent="0.2">
      <c r="A51" s="77" t="s">
        <v>39</v>
      </c>
      <c r="B51" s="77"/>
      <c r="C51" s="14">
        <v>58377</v>
      </c>
      <c r="D51" s="14">
        <v>58161</v>
      </c>
      <c r="E51" s="12">
        <f t="shared" si="0"/>
        <v>99.6</v>
      </c>
    </row>
    <row r="52" spans="1:6" s="13" customFormat="1" ht="25.5" customHeight="1" x14ac:dyDescent="0.2">
      <c r="A52" s="84" t="s">
        <v>40</v>
      </c>
      <c r="B52" s="84"/>
      <c r="C52" s="11">
        <f>SUM(C53:C54)</f>
        <v>97156</v>
      </c>
      <c r="D52" s="11">
        <f>SUM(D53:D54)</f>
        <v>96732</v>
      </c>
      <c r="E52" s="12">
        <f t="shared" si="0"/>
        <v>99.6</v>
      </c>
    </row>
    <row r="53" spans="1:6" s="13" customFormat="1" ht="22.5" customHeight="1" x14ac:dyDescent="0.2">
      <c r="A53" s="77" t="s">
        <v>41</v>
      </c>
      <c r="B53" s="77"/>
      <c r="C53" s="14">
        <v>94096</v>
      </c>
      <c r="D53" s="14">
        <v>93676</v>
      </c>
      <c r="E53" s="12">
        <f t="shared" si="0"/>
        <v>99.6</v>
      </c>
      <c r="F53" s="17"/>
    </row>
    <row r="54" spans="1:6" s="13" customFormat="1" ht="35.25" customHeight="1" x14ac:dyDescent="0.2">
      <c r="A54" s="77" t="s">
        <v>42</v>
      </c>
      <c r="B54" s="77"/>
      <c r="C54" s="14">
        <v>3060</v>
      </c>
      <c r="D54" s="14">
        <v>3056</v>
      </c>
      <c r="E54" s="12">
        <f t="shared" si="0"/>
        <v>99.9</v>
      </c>
    </row>
    <row r="55" spans="1:6" s="13" customFormat="1" ht="27.75" customHeight="1" x14ac:dyDescent="0.2">
      <c r="A55" s="84" t="s">
        <v>43</v>
      </c>
      <c r="B55" s="84"/>
      <c r="C55" s="11">
        <f>SUM(C56:C56)</f>
        <v>74</v>
      </c>
      <c r="D55" s="11">
        <f>SUM(D56:D56)</f>
        <v>74</v>
      </c>
      <c r="E55" s="12">
        <f t="shared" si="0"/>
        <v>100</v>
      </c>
    </row>
    <row r="56" spans="1:6" s="13" customFormat="1" ht="30.75" customHeight="1" x14ac:dyDescent="0.2">
      <c r="A56" s="77" t="s">
        <v>44</v>
      </c>
      <c r="B56" s="77"/>
      <c r="C56" s="14">
        <v>74</v>
      </c>
      <c r="D56" s="14">
        <v>74</v>
      </c>
      <c r="E56" s="12">
        <f t="shared" si="0"/>
        <v>100</v>
      </c>
    </row>
    <row r="57" spans="1:6" s="13" customFormat="1" ht="28.5" customHeight="1" x14ac:dyDescent="0.2">
      <c r="A57" s="84" t="s">
        <v>45</v>
      </c>
      <c r="B57" s="84"/>
      <c r="C57" s="11">
        <f>SUM(C58:C62)</f>
        <v>201075</v>
      </c>
      <c r="D57" s="11">
        <f>SUM(D58:D62)</f>
        <v>200741</v>
      </c>
      <c r="E57" s="12">
        <f t="shared" si="0"/>
        <v>99.8</v>
      </c>
    </row>
    <row r="58" spans="1:6" s="13" customFormat="1" ht="27" customHeight="1" x14ac:dyDescent="0.2">
      <c r="A58" s="77" t="s">
        <v>46</v>
      </c>
      <c r="B58" s="77"/>
      <c r="C58" s="14">
        <v>1243</v>
      </c>
      <c r="D58" s="14">
        <v>1243</v>
      </c>
      <c r="E58" s="12">
        <f t="shared" si="0"/>
        <v>100</v>
      </c>
    </row>
    <row r="59" spans="1:6" s="13" customFormat="1" ht="30" customHeight="1" x14ac:dyDescent="0.2">
      <c r="A59" s="77" t="s">
        <v>47</v>
      </c>
      <c r="B59" s="77"/>
      <c r="C59" s="14">
        <v>84194</v>
      </c>
      <c r="D59" s="14">
        <v>84194</v>
      </c>
      <c r="E59" s="12">
        <f t="shared" si="0"/>
        <v>100</v>
      </c>
    </row>
    <row r="60" spans="1:6" s="13" customFormat="1" ht="27" customHeight="1" x14ac:dyDescent="0.2">
      <c r="A60" s="77" t="s">
        <v>48</v>
      </c>
      <c r="B60" s="77"/>
      <c r="C60" s="14">
        <v>6782</v>
      </c>
      <c r="D60" s="14">
        <v>6782</v>
      </c>
      <c r="E60" s="12">
        <f t="shared" si="0"/>
        <v>100</v>
      </c>
    </row>
    <row r="61" spans="1:6" s="13" customFormat="1" ht="26.25" customHeight="1" x14ac:dyDescent="0.2">
      <c r="A61" s="77" t="s">
        <v>49</v>
      </c>
      <c r="B61" s="77"/>
      <c r="C61" s="14">
        <v>63738</v>
      </c>
      <c r="D61" s="14">
        <v>63446</v>
      </c>
      <c r="E61" s="12">
        <f t="shared" si="0"/>
        <v>99.5</v>
      </c>
    </row>
    <row r="62" spans="1:6" s="13" customFormat="1" ht="33.75" customHeight="1" x14ac:dyDescent="0.2">
      <c r="A62" s="77" t="s">
        <v>50</v>
      </c>
      <c r="B62" s="77"/>
      <c r="C62" s="14">
        <v>45118</v>
      </c>
      <c r="D62" s="14">
        <v>45076</v>
      </c>
      <c r="E62" s="12">
        <f t="shared" si="0"/>
        <v>99.9</v>
      </c>
    </row>
    <row r="63" spans="1:6" s="13" customFormat="1" ht="27.75" customHeight="1" x14ac:dyDescent="0.2">
      <c r="A63" s="89" t="s">
        <v>51</v>
      </c>
      <c r="B63" s="90"/>
      <c r="C63" s="11">
        <f>SUM(C64:C65)</f>
        <v>108253</v>
      </c>
      <c r="D63" s="11">
        <f>SUM(D64:D65)</f>
        <v>108152</v>
      </c>
      <c r="E63" s="12">
        <f t="shared" si="0"/>
        <v>99.9</v>
      </c>
      <c r="F63" s="17"/>
    </row>
    <row r="64" spans="1:6" s="13" customFormat="1" ht="25.5" customHeight="1" x14ac:dyDescent="0.2">
      <c r="A64" s="85" t="s">
        <v>52</v>
      </c>
      <c r="B64" s="87"/>
      <c r="C64" s="14">
        <v>78803</v>
      </c>
      <c r="D64" s="14">
        <v>78716</v>
      </c>
      <c r="E64" s="12">
        <f t="shared" si="0"/>
        <v>99.9</v>
      </c>
    </row>
    <row r="65" spans="1:5" s="13" customFormat="1" ht="36" customHeight="1" x14ac:dyDescent="0.2">
      <c r="A65" s="85" t="s">
        <v>53</v>
      </c>
      <c r="B65" s="87"/>
      <c r="C65" s="14">
        <v>29450</v>
      </c>
      <c r="D65" s="14">
        <v>29436</v>
      </c>
      <c r="E65" s="12">
        <f t="shared" si="0"/>
        <v>100</v>
      </c>
    </row>
    <row r="66" spans="1:5" s="13" customFormat="1" ht="36.75" customHeight="1" x14ac:dyDescent="0.2">
      <c r="A66" s="84" t="s">
        <v>54</v>
      </c>
      <c r="B66" s="84"/>
      <c r="C66" s="18">
        <f>C25+C33+C35+C39+C44+C46+C52+C55+C57+C63</f>
        <v>2597367</v>
      </c>
      <c r="D66" s="18">
        <f>D25+D33+D35+D39+D44+D46+D52+D55+D57+D63</f>
        <v>2519128</v>
      </c>
      <c r="E66" s="12">
        <f>ROUND(D66/C66*100,1)</f>
        <v>97</v>
      </c>
    </row>
    <row r="67" spans="1:5" s="13" customFormat="1" ht="27" customHeight="1" x14ac:dyDescent="0.25">
      <c r="A67" s="92" t="s">
        <v>74</v>
      </c>
      <c r="B67" s="92"/>
      <c r="C67" s="92"/>
      <c r="D67" s="92"/>
      <c r="E67" s="92"/>
    </row>
    <row r="68" spans="1:5" s="13" customFormat="1" ht="39" customHeight="1" x14ac:dyDescent="0.2">
      <c r="A68" s="84" t="s">
        <v>69</v>
      </c>
      <c r="B68" s="84"/>
      <c r="C68" s="11">
        <f>C69+C78</f>
        <v>41579</v>
      </c>
      <c r="D68" s="11">
        <f t="shared" ref="D68" si="1">D69+D78</f>
        <v>-44492</v>
      </c>
      <c r="E68" s="12" t="s">
        <v>14</v>
      </c>
    </row>
    <row r="69" spans="1:5" s="13" customFormat="1" ht="50.25" customHeight="1" x14ac:dyDescent="0.2">
      <c r="A69" s="89" t="s">
        <v>68</v>
      </c>
      <c r="B69" s="90"/>
      <c r="C69" s="11">
        <f>C73</f>
        <v>10000</v>
      </c>
      <c r="D69" s="11">
        <f t="shared" ref="D69" si="2">D73</f>
        <v>10000</v>
      </c>
      <c r="E69" s="12" t="s">
        <v>14</v>
      </c>
    </row>
    <row r="70" spans="1:5" s="13" customFormat="1" ht="32.25" customHeight="1" x14ac:dyDescent="0.2">
      <c r="A70" s="89" t="s">
        <v>55</v>
      </c>
      <c r="B70" s="86"/>
      <c r="C70" s="11">
        <v>0</v>
      </c>
      <c r="D70" s="11">
        <v>0</v>
      </c>
      <c r="E70" s="12" t="s">
        <v>14</v>
      </c>
    </row>
    <row r="71" spans="1:5" s="13" customFormat="1" ht="33.75" customHeight="1" x14ac:dyDescent="0.2">
      <c r="A71" s="85" t="s">
        <v>72</v>
      </c>
      <c r="B71" s="88"/>
      <c r="C71" s="14">
        <v>0</v>
      </c>
      <c r="D71" s="14">
        <v>0</v>
      </c>
      <c r="E71" s="12" t="s">
        <v>14</v>
      </c>
    </row>
    <row r="72" spans="1:5" s="13" customFormat="1" ht="48" customHeight="1" x14ac:dyDescent="0.2">
      <c r="A72" s="85" t="s">
        <v>56</v>
      </c>
      <c r="B72" s="88"/>
      <c r="C72" s="14">
        <v>0</v>
      </c>
      <c r="D72" s="14">
        <v>0</v>
      </c>
      <c r="E72" s="12" t="s">
        <v>14</v>
      </c>
    </row>
    <row r="73" spans="1:5" s="13" customFormat="1" ht="35.25" customHeight="1" x14ac:dyDescent="0.2">
      <c r="A73" s="89" t="s">
        <v>57</v>
      </c>
      <c r="B73" s="90"/>
      <c r="C73" s="14">
        <f>C74+C76</f>
        <v>10000</v>
      </c>
      <c r="D73" s="14">
        <f t="shared" ref="D73" si="3">D74+D76</f>
        <v>10000</v>
      </c>
      <c r="E73" s="12" t="s">
        <v>14</v>
      </c>
    </row>
    <row r="74" spans="1:5" s="13" customFormat="1" ht="46.5" customHeight="1" x14ac:dyDescent="0.2">
      <c r="A74" s="85" t="s">
        <v>67</v>
      </c>
      <c r="B74" s="91"/>
      <c r="C74" s="14">
        <v>10000</v>
      </c>
      <c r="D74" s="14">
        <v>10000</v>
      </c>
      <c r="E74" s="12" t="s">
        <v>14</v>
      </c>
    </row>
    <row r="75" spans="1:5" s="13" customFormat="1" ht="50.25" customHeight="1" x14ac:dyDescent="0.2">
      <c r="A75" s="85" t="s">
        <v>58</v>
      </c>
      <c r="B75" s="86"/>
      <c r="C75" s="14">
        <v>10000</v>
      </c>
      <c r="D75" s="14">
        <v>10000</v>
      </c>
      <c r="E75" s="12" t="s">
        <v>14</v>
      </c>
    </row>
    <row r="76" spans="1:5" s="13" customFormat="1" ht="50.25" customHeight="1" x14ac:dyDescent="0.2">
      <c r="A76" s="85" t="s">
        <v>73</v>
      </c>
      <c r="B76" s="86"/>
      <c r="C76" s="23">
        <v>0</v>
      </c>
      <c r="D76" s="14">
        <v>0</v>
      </c>
      <c r="E76" s="12" t="s">
        <v>14</v>
      </c>
    </row>
    <row r="77" spans="1:5" s="13" customFormat="1" ht="49.5" customHeight="1" x14ac:dyDescent="0.2">
      <c r="A77" s="85" t="s">
        <v>75</v>
      </c>
      <c r="B77" s="86"/>
      <c r="C77" s="23">
        <v>0</v>
      </c>
      <c r="D77" s="14">
        <v>0</v>
      </c>
      <c r="E77" s="12" t="s">
        <v>14</v>
      </c>
    </row>
    <row r="78" spans="1:5" s="13" customFormat="1" ht="36" customHeight="1" x14ac:dyDescent="0.2">
      <c r="A78" s="84" t="s">
        <v>59</v>
      </c>
      <c r="B78" s="84"/>
      <c r="C78" s="11">
        <f>C79+C81</f>
        <v>31579</v>
      </c>
      <c r="D78" s="11">
        <f>D79+D81</f>
        <v>-54492</v>
      </c>
      <c r="E78" s="12" t="s">
        <v>14</v>
      </c>
    </row>
    <row r="79" spans="1:5" s="13" customFormat="1" ht="24.75" customHeight="1" x14ac:dyDescent="0.2">
      <c r="A79" s="76" t="s">
        <v>60</v>
      </c>
      <c r="B79" s="76"/>
      <c r="C79" s="19">
        <v>-2565788</v>
      </c>
      <c r="D79" s="14">
        <v>-2664680</v>
      </c>
      <c r="E79" s="15" t="s">
        <v>14</v>
      </c>
    </row>
    <row r="80" spans="1:5" s="13" customFormat="1" ht="33" customHeight="1" x14ac:dyDescent="0.2">
      <c r="A80" s="77" t="s">
        <v>61</v>
      </c>
      <c r="B80" s="77"/>
      <c r="C80" s="19">
        <v>-2565788</v>
      </c>
      <c r="D80" s="14">
        <v>-2664680</v>
      </c>
      <c r="E80" s="15" t="s">
        <v>14</v>
      </c>
    </row>
    <row r="81" spans="1:5" s="13" customFormat="1" ht="24" customHeight="1" x14ac:dyDescent="0.2">
      <c r="A81" s="76" t="s">
        <v>62</v>
      </c>
      <c r="B81" s="76"/>
      <c r="C81" s="19">
        <v>2597367</v>
      </c>
      <c r="D81" s="14">
        <v>2610188</v>
      </c>
      <c r="E81" s="15" t="s">
        <v>14</v>
      </c>
    </row>
    <row r="82" spans="1:5" s="13" customFormat="1" ht="33" customHeight="1" x14ac:dyDescent="0.2">
      <c r="A82" s="77" t="s">
        <v>63</v>
      </c>
      <c r="B82" s="77"/>
      <c r="C82" s="19">
        <v>2597367</v>
      </c>
      <c r="D82" s="14">
        <v>2610188</v>
      </c>
      <c r="E82" s="15" t="s">
        <v>14</v>
      </c>
    </row>
    <row r="83" spans="1:5" s="13" customFormat="1" ht="18" customHeight="1" x14ac:dyDescent="0.2">
      <c r="A83" s="20"/>
      <c r="B83" s="20"/>
      <c r="C83" s="58"/>
      <c r="D83" s="59"/>
      <c r="E83" s="60"/>
    </row>
    <row r="84" spans="1:5" s="13" customFormat="1" ht="32.25" customHeight="1" x14ac:dyDescent="0.2">
      <c r="A84" s="80" t="s">
        <v>126</v>
      </c>
      <c r="B84" s="80"/>
      <c r="C84" s="80"/>
      <c r="D84" s="80"/>
      <c r="E84" s="80"/>
    </row>
    <row r="85" spans="1:5" s="13" customFormat="1" ht="18" customHeight="1" x14ac:dyDescent="0.2">
      <c r="A85" s="49"/>
      <c r="B85" s="50"/>
      <c r="C85" s="50"/>
      <c r="D85" s="50"/>
      <c r="E85" s="50"/>
    </row>
    <row r="86" spans="1:5" s="13" customFormat="1" ht="18" customHeight="1" x14ac:dyDescent="0.2">
      <c r="A86" s="51" t="s">
        <v>98</v>
      </c>
      <c r="B86" s="78" t="s">
        <v>99</v>
      </c>
      <c r="C86" s="78"/>
      <c r="D86" s="78"/>
      <c r="E86" s="52" t="s">
        <v>100</v>
      </c>
    </row>
    <row r="87" spans="1:5" s="13" customFormat="1" ht="15.75" customHeight="1" x14ac:dyDescent="0.2">
      <c r="A87" s="52">
        <v>1</v>
      </c>
      <c r="B87" s="78">
        <v>2</v>
      </c>
      <c r="C87" s="78"/>
      <c r="D87" s="78"/>
      <c r="E87" s="52">
        <v>3</v>
      </c>
    </row>
    <row r="88" spans="1:5" s="13" customFormat="1" ht="37.5" customHeight="1" x14ac:dyDescent="0.2">
      <c r="A88" s="52">
        <v>1</v>
      </c>
      <c r="B88" s="79" t="s">
        <v>101</v>
      </c>
      <c r="C88" s="79"/>
      <c r="D88" s="79"/>
      <c r="E88" s="63">
        <v>167</v>
      </c>
    </row>
    <row r="89" spans="1:5" s="13" customFormat="1" ht="33" customHeight="1" x14ac:dyDescent="0.2">
      <c r="A89" s="52">
        <v>2</v>
      </c>
      <c r="B89" s="79" t="s">
        <v>102</v>
      </c>
      <c r="C89" s="79"/>
      <c r="D89" s="79"/>
      <c r="E89" s="63">
        <v>25171</v>
      </c>
    </row>
    <row r="90" spans="1:5" s="13" customFormat="1" ht="35.25" customHeight="1" x14ac:dyDescent="0.2">
      <c r="A90" s="52">
        <v>3</v>
      </c>
      <c r="B90" s="79" t="s">
        <v>103</v>
      </c>
      <c r="C90" s="79"/>
      <c r="D90" s="79"/>
      <c r="E90" s="63">
        <v>3060</v>
      </c>
    </row>
    <row r="91" spans="1:5" s="13" customFormat="1" ht="35.25" customHeight="1" x14ac:dyDescent="0.2">
      <c r="A91" s="52">
        <v>4</v>
      </c>
      <c r="B91" s="81" t="s">
        <v>104</v>
      </c>
      <c r="C91" s="82"/>
      <c r="D91" s="83"/>
      <c r="E91" s="63">
        <v>341773</v>
      </c>
    </row>
    <row r="92" spans="1:5" s="57" customFormat="1" ht="18" customHeight="1" x14ac:dyDescent="0.2">
      <c r="A92" s="53"/>
      <c r="B92" s="54"/>
      <c r="C92" s="53"/>
      <c r="D92" s="55"/>
      <c r="E92" s="56"/>
    </row>
    <row r="93" spans="1:5" ht="37.5" customHeight="1" x14ac:dyDescent="0.25">
      <c r="A93" s="75" t="s">
        <v>129</v>
      </c>
      <c r="B93" s="75"/>
      <c r="C93" s="75"/>
      <c r="D93" s="20"/>
      <c r="E93" s="24" t="s">
        <v>130</v>
      </c>
    </row>
    <row r="101" spans="1:5" x14ac:dyDescent="0.2">
      <c r="E101" s="1" t="s">
        <v>80</v>
      </c>
    </row>
    <row r="102" spans="1:5" ht="15.75" x14ac:dyDescent="0.25">
      <c r="A102" s="73"/>
      <c r="B102" s="73"/>
      <c r="C102" s="73"/>
      <c r="D102" s="74"/>
      <c r="E102" s="74"/>
    </row>
    <row r="108" spans="1:5" x14ac:dyDescent="0.2">
      <c r="E108" s="1" t="s">
        <v>70</v>
      </c>
    </row>
  </sheetData>
  <mergeCells count="89">
    <mergeCell ref="A9:B9"/>
    <mergeCell ref="A16:B16"/>
    <mergeCell ref="A17:B17"/>
    <mergeCell ref="A18:B18"/>
    <mergeCell ref="B2:E2"/>
    <mergeCell ref="B3:E3"/>
    <mergeCell ref="A6:B6"/>
    <mergeCell ref="A7:B7"/>
    <mergeCell ref="A8:E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A34:B34"/>
    <mergeCell ref="A22:B22"/>
    <mergeCell ref="A23:B23"/>
    <mergeCell ref="A24:E24"/>
    <mergeCell ref="A25:B25"/>
    <mergeCell ref="A26:B26"/>
    <mergeCell ref="A27:B27"/>
    <mergeCell ref="A28:B28"/>
    <mergeCell ref="A30:B30"/>
    <mergeCell ref="A32:B32"/>
    <mergeCell ref="A33:B33"/>
    <mergeCell ref="A31:B31"/>
    <mergeCell ref="A29:B29"/>
    <mergeCell ref="A57:B57"/>
    <mergeCell ref="A35:B35"/>
    <mergeCell ref="A36:B36"/>
    <mergeCell ref="A37:B37"/>
    <mergeCell ref="A38:B38"/>
    <mergeCell ref="A39:B39"/>
    <mergeCell ref="A49:B49"/>
    <mergeCell ref="A44:B44"/>
    <mergeCell ref="A45:B45"/>
    <mergeCell ref="A64:B64"/>
    <mergeCell ref="A40:B40"/>
    <mergeCell ref="A41:B41"/>
    <mergeCell ref="A42:B42"/>
    <mergeCell ref="A43:B43"/>
    <mergeCell ref="A58:B58"/>
    <mergeCell ref="A46:B46"/>
    <mergeCell ref="A47:B47"/>
    <mergeCell ref="A48:B48"/>
    <mergeCell ref="A50:B50"/>
    <mergeCell ref="A51:B51"/>
    <mergeCell ref="A52:B52"/>
    <mergeCell ref="A53:B53"/>
    <mergeCell ref="A54:B54"/>
    <mergeCell ref="A55:B55"/>
    <mergeCell ref="A56:B56"/>
    <mergeCell ref="A59:B59"/>
    <mergeCell ref="A60:B60"/>
    <mergeCell ref="A61:B61"/>
    <mergeCell ref="A62:B62"/>
    <mergeCell ref="A63:B63"/>
    <mergeCell ref="A78:B78"/>
    <mergeCell ref="A77:B77"/>
    <mergeCell ref="A65:B65"/>
    <mergeCell ref="A66:B66"/>
    <mergeCell ref="A72:B72"/>
    <mergeCell ref="A73:B73"/>
    <mergeCell ref="A74:B74"/>
    <mergeCell ref="A75:B75"/>
    <mergeCell ref="A76:B76"/>
    <mergeCell ref="A67:E67"/>
    <mergeCell ref="A68:B68"/>
    <mergeCell ref="A69:B69"/>
    <mergeCell ref="A70:B70"/>
    <mergeCell ref="A71:B71"/>
    <mergeCell ref="A102:C102"/>
    <mergeCell ref="D102:E102"/>
    <mergeCell ref="A93:C93"/>
    <mergeCell ref="A79:B79"/>
    <mergeCell ref="A80:B80"/>
    <mergeCell ref="A81:B81"/>
    <mergeCell ref="A82:B82"/>
    <mergeCell ref="B86:D86"/>
    <mergeCell ref="B87:D87"/>
    <mergeCell ref="B88:D88"/>
    <mergeCell ref="B89:D89"/>
    <mergeCell ref="B90:D90"/>
    <mergeCell ref="A84:E84"/>
    <mergeCell ref="B91:D91"/>
  </mergeCells>
  <pageMargins left="0.74803149606299213" right="0.47244094488188981" top="0.55118110236220474" bottom="0.55118110236220474" header="0.31496062992125984" footer="0.31496062992125984"/>
  <pageSetup paperSize="9" scale="74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topLeftCell="A7" workbookViewId="0">
      <selection activeCell="D18" sqref="D18:E18"/>
    </sheetView>
  </sheetViews>
  <sheetFormatPr defaultRowHeight="12.75" x14ac:dyDescent="0.2"/>
  <cols>
    <col min="1" max="1" width="4.85546875" customWidth="1"/>
    <col min="2" max="2" width="37.5703125" customWidth="1"/>
    <col min="3" max="3" width="19.85546875" style="32" customWidth="1"/>
    <col min="4" max="4" width="18.5703125" style="32" customWidth="1"/>
    <col min="5" max="5" width="17.85546875" customWidth="1"/>
    <col min="6" max="6" width="10.140625" customWidth="1"/>
    <col min="8" max="8" width="11.42578125" hidden="1" customWidth="1"/>
  </cols>
  <sheetData>
    <row r="1" spans="1:8" ht="15.75" x14ac:dyDescent="0.25">
      <c r="B1" s="25"/>
      <c r="C1" s="26"/>
      <c r="D1" s="27"/>
      <c r="E1" s="28"/>
    </row>
    <row r="2" spans="1:8" ht="40.5" customHeight="1" x14ac:dyDescent="0.3">
      <c r="B2" s="102" t="s">
        <v>105</v>
      </c>
      <c r="C2" s="102"/>
      <c r="D2" s="102"/>
      <c r="E2" s="102"/>
    </row>
    <row r="3" spans="1:8" ht="18" x14ac:dyDescent="0.25">
      <c r="B3" s="29"/>
      <c r="C3" s="30"/>
      <c r="D3" s="31"/>
      <c r="E3" s="29"/>
    </row>
    <row r="4" spans="1:8" x14ac:dyDescent="0.2">
      <c r="A4" s="103"/>
      <c r="B4" s="103"/>
      <c r="E4" s="33" t="s">
        <v>83</v>
      </c>
    </row>
    <row r="5" spans="1:8" ht="59.25" customHeight="1" x14ac:dyDescent="0.2">
      <c r="A5" s="34" t="s">
        <v>84</v>
      </c>
      <c r="B5" s="34" t="s">
        <v>85</v>
      </c>
      <c r="C5" s="35" t="s">
        <v>106</v>
      </c>
      <c r="D5" s="35" t="s">
        <v>86</v>
      </c>
      <c r="E5" s="34" t="s">
        <v>87</v>
      </c>
    </row>
    <row r="6" spans="1:8" ht="15.75" x14ac:dyDescent="0.25">
      <c r="A6" s="36">
        <v>1</v>
      </c>
      <c r="B6" s="36">
        <v>2</v>
      </c>
      <c r="C6" s="37">
        <v>3</v>
      </c>
      <c r="D6" s="37">
        <v>4</v>
      </c>
      <c r="E6" s="36">
        <v>5</v>
      </c>
    </row>
    <row r="7" spans="1:8" ht="31.5" x14ac:dyDescent="0.2">
      <c r="A7" s="38">
        <v>1</v>
      </c>
      <c r="B7" s="39" t="s">
        <v>88</v>
      </c>
      <c r="C7" s="62">
        <v>1371039804.23</v>
      </c>
      <c r="D7" s="62">
        <v>1368946115.1400001</v>
      </c>
      <c r="E7" s="61">
        <f>D7/C7*100</f>
        <v>99.847291881421654</v>
      </c>
      <c r="F7" s="40"/>
      <c r="H7" s="40" t="e">
        <f>#REF!+#REF!+#REF!</f>
        <v>#REF!</v>
      </c>
    </row>
    <row r="8" spans="1:8" ht="47.25" x14ac:dyDescent="0.2">
      <c r="A8" s="38">
        <v>2</v>
      </c>
      <c r="B8" s="39" t="s">
        <v>89</v>
      </c>
      <c r="C8" s="62">
        <v>130409472.12</v>
      </c>
      <c r="D8" s="62">
        <v>130367402.54000001</v>
      </c>
      <c r="E8" s="61">
        <v>100</v>
      </c>
      <c r="F8" s="40"/>
      <c r="H8" s="40" t="e">
        <f>#REF!+#REF!+#REF!</f>
        <v>#REF!</v>
      </c>
    </row>
    <row r="9" spans="1:8" ht="31.5" x14ac:dyDescent="0.2">
      <c r="A9" s="38">
        <v>3</v>
      </c>
      <c r="B9" s="39" t="s">
        <v>90</v>
      </c>
      <c r="C9" s="62">
        <v>380332941.70999998</v>
      </c>
      <c r="D9" s="62">
        <v>369184461.31</v>
      </c>
      <c r="E9" s="61">
        <f t="shared" ref="E9:E16" si="0">D9/C9*100</f>
        <v>97.068757612770611</v>
      </c>
      <c r="F9" s="40"/>
      <c r="H9" s="40" t="e">
        <f>#REF!+#REF!+#REF!</f>
        <v>#REF!</v>
      </c>
    </row>
    <row r="10" spans="1:8" ht="78.75" x14ac:dyDescent="0.2">
      <c r="A10" s="38">
        <v>4</v>
      </c>
      <c r="B10" s="39" t="s">
        <v>91</v>
      </c>
      <c r="C10" s="62">
        <v>26802089.25</v>
      </c>
      <c r="D10" s="62">
        <v>26729675.329999998</v>
      </c>
      <c r="E10" s="61">
        <f t="shared" si="0"/>
        <v>99.729819868426844</v>
      </c>
      <c r="F10" s="40"/>
      <c r="H10" s="40" t="e">
        <f>#REF!+#REF!+#REF!</f>
        <v>#REF!</v>
      </c>
    </row>
    <row r="11" spans="1:8" ht="31.5" x14ac:dyDescent="0.2">
      <c r="A11" s="38">
        <v>5</v>
      </c>
      <c r="B11" s="39" t="s">
        <v>92</v>
      </c>
      <c r="C11" s="62">
        <v>148226119.19999999</v>
      </c>
      <c r="D11" s="62">
        <v>147779096.47999999</v>
      </c>
      <c r="E11" s="61">
        <f t="shared" si="0"/>
        <v>99.698418387789772</v>
      </c>
      <c r="F11" s="40"/>
      <c r="H11" s="41" t="e">
        <f>#REF!+#REF!+#REF!</f>
        <v>#REF!</v>
      </c>
    </row>
    <row r="12" spans="1:8" ht="63" x14ac:dyDescent="0.2">
      <c r="A12" s="38">
        <v>6</v>
      </c>
      <c r="B12" s="39" t="s">
        <v>93</v>
      </c>
      <c r="C12" s="62">
        <v>125430899.86</v>
      </c>
      <c r="D12" s="62">
        <v>124951421.76000001</v>
      </c>
      <c r="E12" s="61">
        <f t="shared" si="0"/>
        <v>99.617735262574726</v>
      </c>
      <c r="F12" s="40"/>
      <c r="H12" s="41" t="e">
        <f>#REF!+#REF!+#REF!</f>
        <v>#REF!</v>
      </c>
    </row>
    <row r="13" spans="1:8" ht="63" x14ac:dyDescent="0.2">
      <c r="A13" s="38">
        <v>7</v>
      </c>
      <c r="B13" s="39" t="s">
        <v>94</v>
      </c>
      <c r="C13" s="62">
        <v>5846598.5800000001</v>
      </c>
      <c r="D13" s="62">
        <v>5845871.1100000003</v>
      </c>
      <c r="E13" s="61">
        <v>100</v>
      </c>
      <c r="F13" s="40"/>
      <c r="H13" s="40" t="e">
        <f>#REF!+#REF!+#REF!</f>
        <v>#REF!</v>
      </c>
    </row>
    <row r="14" spans="1:8" ht="63" x14ac:dyDescent="0.2">
      <c r="A14" s="38">
        <v>8</v>
      </c>
      <c r="B14" s="39" t="s">
        <v>95</v>
      </c>
      <c r="C14" s="62">
        <v>215309862.96000001</v>
      </c>
      <c r="D14" s="62">
        <v>151936974.31999999</v>
      </c>
      <c r="E14" s="61">
        <f t="shared" si="0"/>
        <v>70.566657853582242</v>
      </c>
      <c r="F14" s="40"/>
      <c r="H14" s="41" t="e">
        <f>#REF!+#REF!+#REF!</f>
        <v>#REF!</v>
      </c>
    </row>
    <row r="15" spans="1:8" ht="47.25" x14ac:dyDescent="0.2">
      <c r="A15" s="38">
        <v>9</v>
      </c>
      <c r="B15" s="42" t="s">
        <v>96</v>
      </c>
      <c r="C15" s="62">
        <v>44399735.439999998</v>
      </c>
      <c r="D15" s="62">
        <v>44202537.770000003</v>
      </c>
      <c r="E15" s="61">
        <f t="shared" si="0"/>
        <v>99.555858457160227</v>
      </c>
      <c r="F15" s="40"/>
      <c r="H15" s="41"/>
    </row>
    <row r="16" spans="1:8" ht="15.75" x14ac:dyDescent="0.2">
      <c r="A16" s="43"/>
      <c r="B16" s="44" t="s">
        <v>97</v>
      </c>
      <c r="C16" s="45">
        <f>SUM(C7:C15)</f>
        <v>2447797523.3499999</v>
      </c>
      <c r="D16" s="45">
        <f>SUM(D7:D15)</f>
        <v>2369943555.7600002</v>
      </c>
      <c r="E16" s="35">
        <f t="shared" si="0"/>
        <v>96.819427797955669</v>
      </c>
      <c r="F16" s="40"/>
      <c r="H16" s="40" t="e">
        <f>#REF!+#REF!+#REF!</f>
        <v>#REF!</v>
      </c>
    </row>
    <row r="17" spans="1:11" s="1" customFormat="1" ht="15.75" x14ac:dyDescent="0.25">
      <c r="A17" s="104"/>
      <c r="B17" s="104"/>
      <c r="C17" s="104"/>
      <c r="D17" s="105"/>
      <c r="E17" s="105"/>
      <c r="F17" s="46"/>
      <c r="G17" s="46"/>
      <c r="H17" s="46"/>
      <c r="I17" s="46"/>
      <c r="J17" s="46"/>
      <c r="K17" s="46"/>
    </row>
    <row r="18" spans="1:11" ht="34.5" customHeight="1" x14ac:dyDescent="0.25">
      <c r="A18" s="75" t="s">
        <v>129</v>
      </c>
      <c r="B18" s="75"/>
      <c r="C18" s="75"/>
      <c r="D18" s="74" t="s">
        <v>130</v>
      </c>
      <c r="E18" s="106"/>
      <c r="F18" s="47"/>
    </row>
    <row r="19" spans="1:11" x14ac:dyDescent="0.2">
      <c r="A19" s="47"/>
      <c r="B19" s="47"/>
      <c r="C19" s="48"/>
      <c r="D19" s="48"/>
      <c r="E19" s="47"/>
      <c r="F19" s="47"/>
    </row>
    <row r="20" spans="1:11" ht="15.75" x14ac:dyDescent="0.25">
      <c r="B20" s="101"/>
      <c r="C20" s="101"/>
    </row>
  </sheetData>
  <mergeCells count="7">
    <mergeCell ref="B20:C20"/>
    <mergeCell ref="B2:E2"/>
    <mergeCell ref="A4:B4"/>
    <mergeCell ref="A17:C17"/>
    <mergeCell ref="D17:E17"/>
    <mergeCell ref="A18:C18"/>
    <mergeCell ref="D18:E18"/>
  </mergeCells>
  <pageMargins left="0.7" right="0.7" top="0.75" bottom="0.75" header="0.3" footer="0.3"/>
  <pageSetup paperSize="9" scale="75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5"/>
  <sheetViews>
    <sheetView topLeftCell="A7" workbookViewId="0">
      <selection activeCell="C15" sqref="C15"/>
    </sheetView>
  </sheetViews>
  <sheetFormatPr defaultRowHeight="12.75" x14ac:dyDescent="0.2"/>
  <cols>
    <col min="1" max="1" width="39.42578125" customWidth="1"/>
    <col min="2" max="2" width="41" customWidth="1"/>
    <col min="3" max="3" width="27.42578125" customWidth="1"/>
  </cols>
  <sheetData>
    <row r="2" spans="1:5" x14ac:dyDescent="0.2">
      <c r="A2" s="107" t="s">
        <v>112</v>
      </c>
      <c r="B2" s="108"/>
      <c r="C2" s="108"/>
    </row>
    <row r="3" spans="1:5" ht="33.75" customHeight="1" x14ac:dyDescent="0.2">
      <c r="A3" s="108"/>
      <c r="B3" s="108"/>
      <c r="C3" s="108"/>
    </row>
    <row r="4" spans="1:5" ht="15.75" x14ac:dyDescent="0.2">
      <c r="A4" s="38" t="s">
        <v>107</v>
      </c>
      <c r="B4" s="38" t="s">
        <v>108</v>
      </c>
      <c r="C4" s="38" t="s">
        <v>109</v>
      </c>
    </row>
    <row r="5" spans="1:5" ht="47.25" x14ac:dyDescent="0.2">
      <c r="A5" s="38" t="s">
        <v>113</v>
      </c>
      <c r="B5" s="65"/>
      <c r="C5" s="66">
        <v>500000</v>
      </c>
    </row>
    <row r="6" spans="1:5" ht="111" customHeight="1" x14ac:dyDescent="0.2">
      <c r="A6" s="38" t="s">
        <v>118</v>
      </c>
      <c r="B6" s="71" t="s">
        <v>121</v>
      </c>
      <c r="C6" s="66">
        <v>474150</v>
      </c>
    </row>
    <row r="7" spans="1:5" ht="162.75" customHeight="1" x14ac:dyDescent="0.2">
      <c r="A7" s="38" t="s">
        <v>122</v>
      </c>
      <c r="B7" s="71" t="s">
        <v>123</v>
      </c>
      <c r="C7" s="66">
        <v>11008</v>
      </c>
    </row>
    <row r="8" spans="1:5" ht="117" customHeight="1" x14ac:dyDescent="0.2">
      <c r="A8" s="38" t="s">
        <v>119</v>
      </c>
      <c r="B8" s="71" t="s">
        <v>120</v>
      </c>
      <c r="C8" s="66">
        <v>5508</v>
      </c>
    </row>
    <row r="9" spans="1:5" ht="47.25" x14ac:dyDescent="0.2">
      <c r="A9" s="67" t="s">
        <v>114</v>
      </c>
      <c r="B9" s="71" t="s">
        <v>115</v>
      </c>
      <c r="C9" s="66">
        <v>55508</v>
      </c>
      <c r="D9" s="68"/>
    </row>
    <row r="10" spans="1:5" ht="114.75" customHeight="1" x14ac:dyDescent="0.2">
      <c r="A10" s="67" t="s">
        <v>124</v>
      </c>
      <c r="B10" s="71" t="s">
        <v>125</v>
      </c>
      <c r="C10" s="66">
        <v>46158</v>
      </c>
      <c r="D10" s="68"/>
    </row>
    <row r="11" spans="1:5" ht="47.25" x14ac:dyDescent="0.25">
      <c r="A11" s="36" t="s">
        <v>116</v>
      </c>
      <c r="B11" s="71" t="s">
        <v>117</v>
      </c>
      <c r="C11" s="69">
        <v>0</v>
      </c>
    </row>
    <row r="13" spans="1:5" ht="15" x14ac:dyDescent="0.25">
      <c r="A13" s="104" t="s">
        <v>110</v>
      </c>
      <c r="B13" s="109"/>
      <c r="C13" s="64" t="s">
        <v>111</v>
      </c>
    </row>
    <row r="14" spans="1:5" x14ac:dyDescent="0.2">
      <c r="C14" s="70"/>
    </row>
    <row r="15" spans="1:5" ht="29.25" customHeight="1" x14ac:dyDescent="0.25">
      <c r="A15" s="75" t="s">
        <v>129</v>
      </c>
      <c r="B15" s="75"/>
      <c r="C15" s="72" t="s">
        <v>130</v>
      </c>
      <c r="D15" s="74"/>
      <c r="E15" s="106"/>
    </row>
  </sheetData>
  <mergeCells count="4">
    <mergeCell ref="A2:C3"/>
    <mergeCell ref="A13:B13"/>
    <mergeCell ref="D15:E15"/>
    <mergeCell ref="A15:B15"/>
  </mergeCells>
  <pageMargins left="0.7" right="0.7" top="0.75" bottom="0.75" header="0.3" footer="0.3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исполнение </vt:lpstr>
      <vt:lpstr>МП</vt:lpstr>
      <vt:lpstr>Резервный фонд</vt:lpstr>
      <vt:lpstr>'исполнение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141</cp:lastModifiedBy>
  <cp:lastPrinted>2020-01-20T04:00:18Z</cp:lastPrinted>
  <dcterms:created xsi:type="dcterms:W3CDTF">1996-10-08T23:32:33Z</dcterms:created>
  <dcterms:modified xsi:type="dcterms:W3CDTF">2020-01-20T04:00:20Z</dcterms:modified>
</cp:coreProperties>
</file>