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9210"/>
  </bookViews>
  <sheets>
    <sheet name="на 01.10.2019     " sheetId="65" r:id="rId1"/>
    <sheet name="на 01.09.2019    " sheetId="64" r:id="rId2"/>
    <sheet name="на 01.08.2019    " sheetId="63" r:id="rId3"/>
    <sheet name="на 01.07.2019   " sheetId="62" r:id="rId4"/>
    <sheet name="на 01.06.2019   " sheetId="61" r:id="rId5"/>
    <sheet name="на 01.05.2019  " sheetId="60" r:id="rId6"/>
    <sheet name="на 01.04.2019  " sheetId="59" r:id="rId7"/>
    <sheet name="на 01.03.2019 " sheetId="58" r:id="rId8"/>
    <sheet name="на 01.02.2019" sheetId="57" r:id="rId9"/>
  </sheets>
  <calcPr calcId="145621"/>
</workbook>
</file>

<file path=xl/calcChain.xml><?xml version="1.0" encoding="utf-8"?>
<calcChain xmlns="http://schemas.openxmlformats.org/spreadsheetml/2006/main">
  <c r="F57" i="65" l="1"/>
  <c r="F56" i="65"/>
  <c r="F55" i="65"/>
  <c r="F54" i="65"/>
  <c r="F53" i="65"/>
  <c r="F52" i="65"/>
  <c r="F51" i="65"/>
  <c r="F50" i="65"/>
  <c r="F49" i="65"/>
  <c r="F48" i="65"/>
  <c r="F47" i="65"/>
  <c r="F46" i="65"/>
  <c r="F45" i="65"/>
  <c r="F44" i="65"/>
  <c r="F43" i="65"/>
  <c r="F42" i="65"/>
  <c r="F41" i="65"/>
  <c r="F40" i="65"/>
  <c r="F39" i="65"/>
  <c r="F38" i="65"/>
  <c r="F37" i="65"/>
  <c r="F36" i="65"/>
  <c r="F35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3" i="65"/>
  <c r="F12" i="65"/>
  <c r="F11" i="65"/>
  <c r="F10" i="65"/>
  <c r="F9" i="65"/>
  <c r="E51" i="65"/>
  <c r="E49" i="65"/>
  <c r="E48" i="65"/>
  <c r="E47" i="65"/>
  <c r="E46" i="65"/>
  <c r="E45" i="65"/>
  <c r="E44" i="65"/>
  <c r="E43" i="65"/>
  <c r="E40" i="65"/>
  <c r="E37" i="65"/>
  <c r="E36" i="65"/>
  <c r="E35" i="65"/>
  <c r="E32" i="65"/>
  <c r="E31" i="65"/>
  <c r="E30" i="65"/>
  <c r="E29" i="65"/>
  <c r="E26" i="65"/>
  <c r="E24" i="65"/>
  <c r="E21" i="65"/>
  <c r="E18" i="65"/>
  <c r="E17" i="65"/>
  <c r="E16" i="65"/>
  <c r="E15" i="65"/>
  <c r="E12" i="65"/>
  <c r="E11" i="65"/>
  <c r="D55" i="65"/>
  <c r="C55" i="65"/>
  <c r="D47" i="65"/>
  <c r="D35" i="65"/>
  <c r="D26" i="65"/>
  <c r="D14" i="65"/>
  <c r="D53" i="65"/>
  <c r="C53" i="65"/>
  <c r="C47" i="65"/>
  <c r="D45" i="65"/>
  <c r="C45" i="65"/>
  <c r="C35" i="65"/>
  <c r="D31" i="65"/>
  <c r="C31" i="65"/>
  <c r="C26" i="65"/>
  <c r="C14" i="65"/>
  <c r="E14" i="65" s="1"/>
  <c r="D8" i="65"/>
  <c r="C8" i="65"/>
  <c r="F14" i="65" l="1"/>
  <c r="F8" i="65"/>
  <c r="E8" i="65"/>
  <c r="F56" i="64"/>
  <c r="F55" i="64"/>
  <c r="F54" i="64"/>
  <c r="F53" i="64"/>
  <c r="F52" i="64"/>
  <c r="F51" i="64"/>
  <c r="F50" i="64"/>
  <c r="F49" i="64"/>
  <c r="F48" i="64"/>
  <c r="F47" i="64"/>
  <c r="F46" i="64"/>
  <c r="F43" i="64"/>
  <c r="F42" i="64"/>
  <c r="F41" i="64"/>
  <c r="F40" i="64"/>
  <c r="F39" i="64"/>
  <c r="F38" i="64"/>
  <c r="F37" i="64"/>
  <c r="F36" i="64"/>
  <c r="F35" i="64"/>
  <c r="F34" i="64"/>
  <c r="F33" i="64"/>
  <c r="F32" i="64"/>
  <c r="F31" i="64"/>
  <c r="F30" i="64"/>
  <c r="F29" i="64"/>
  <c r="F28" i="64"/>
  <c r="F27" i="64"/>
  <c r="F26" i="64"/>
  <c r="F25" i="64"/>
  <c r="F23" i="64"/>
  <c r="F22" i="64"/>
  <c r="F21" i="64"/>
  <c r="F20" i="64"/>
  <c r="F19" i="64"/>
  <c r="F18" i="64"/>
  <c r="F17" i="64"/>
  <c r="F16" i="64"/>
  <c r="F15" i="64"/>
  <c r="F14" i="64"/>
  <c r="F13" i="64"/>
  <c r="F12" i="64"/>
  <c r="F11" i="64"/>
  <c r="F10" i="64"/>
  <c r="F9" i="64"/>
  <c r="E50" i="64"/>
  <c r="E48" i="64"/>
  <c r="E47" i="64"/>
  <c r="E46" i="64"/>
  <c r="E45" i="64"/>
  <c r="E44" i="64"/>
  <c r="E43" i="64"/>
  <c r="E41" i="64"/>
  <c r="E38" i="64"/>
  <c r="E35" i="64"/>
  <c r="E34" i="64"/>
  <c r="E33" i="64"/>
  <c r="E30" i="64"/>
  <c r="E29" i="64"/>
  <c r="E28" i="64"/>
  <c r="E27" i="64"/>
  <c r="E25" i="64"/>
  <c r="E24" i="64"/>
  <c r="E22" i="64"/>
  <c r="E21" i="64"/>
  <c r="E18" i="64"/>
  <c r="E17" i="64"/>
  <c r="E16" i="64"/>
  <c r="E15" i="64"/>
  <c r="E14" i="64"/>
  <c r="E12" i="64"/>
  <c r="E11" i="64"/>
  <c r="D46" i="64"/>
  <c r="D33" i="64"/>
  <c r="C14" i="64"/>
  <c r="D14" i="64"/>
  <c r="D55" i="64"/>
  <c r="C55" i="64"/>
  <c r="D53" i="64"/>
  <c r="C53" i="64"/>
  <c r="C46" i="64"/>
  <c r="D44" i="64"/>
  <c r="C44" i="64"/>
  <c r="C33" i="64"/>
  <c r="D29" i="64"/>
  <c r="C29" i="64"/>
  <c r="D25" i="64"/>
  <c r="C25" i="64"/>
  <c r="D8" i="64"/>
  <c r="C8" i="64"/>
  <c r="E8" i="64" l="1"/>
  <c r="F8" i="64"/>
  <c r="F55" i="63"/>
  <c r="F54" i="63"/>
  <c r="F53" i="63"/>
  <c r="F52" i="63"/>
  <c r="F51" i="63"/>
  <c r="F50" i="63"/>
  <c r="F49" i="63"/>
  <c r="F48" i="63"/>
  <c r="F47" i="63"/>
  <c r="F46" i="63"/>
  <c r="F43" i="63"/>
  <c r="F42" i="63"/>
  <c r="F40" i="63"/>
  <c r="F39" i="63"/>
  <c r="F38" i="63"/>
  <c r="F37" i="63"/>
  <c r="F36" i="63"/>
  <c r="F35" i="63"/>
  <c r="F34" i="63"/>
  <c r="F33" i="63"/>
  <c r="F32" i="63"/>
  <c r="F31" i="63"/>
  <c r="F30" i="63"/>
  <c r="F28" i="63"/>
  <c r="F27" i="63"/>
  <c r="F26" i="63"/>
  <c r="F25" i="63"/>
  <c r="F24" i="63"/>
  <c r="F23" i="63"/>
  <c r="F22" i="63"/>
  <c r="F21" i="63"/>
  <c r="F20" i="63"/>
  <c r="F19" i="63"/>
  <c r="F18" i="63"/>
  <c r="F17" i="63"/>
  <c r="F16" i="63"/>
  <c r="F15" i="63"/>
  <c r="F14" i="63"/>
  <c r="F13" i="63"/>
  <c r="F11" i="63"/>
  <c r="F10" i="63"/>
  <c r="F9" i="63"/>
  <c r="E55" i="63"/>
  <c r="E54" i="63"/>
  <c r="E50" i="63"/>
  <c r="E48" i="63"/>
  <c r="E47" i="63"/>
  <c r="E46" i="63"/>
  <c r="E45" i="63"/>
  <c r="E44" i="63"/>
  <c r="E43" i="63"/>
  <c r="E41" i="63"/>
  <c r="E38" i="63"/>
  <c r="E36" i="63"/>
  <c r="E35" i="63"/>
  <c r="E34" i="63"/>
  <c r="E31" i="63"/>
  <c r="E30" i="63"/>
  <c r="E29" i="63"/>
  <c r="E28" i="63"/>
  <c r="E26" i="63"/>
  <c r="E24" i="63"/>
  <c r="E23" i="63"/>
  <c r="E22" i="63"/>
  <c r="E19" i="63"/>
  <c r="E18" i="63"/>
  <c r="E16" i="63"/>
  <c r="E15" i="63"/>
  <c r="E14" i="63"/>
  <c r="E12" i="63"/>
  <c r="E11" i="63"/>
  <c r="D34" i="63"/>
  <c r="D14" i="63"/>
  <c r="D54" i="63"/>
  <c r="C54" i="63"/>
  <c r="D52" i="63"/>
  <c r="C52" i="63"/>
  <c r="D46" i="63"/>
  <c r="C46" i="63"/>
  <c r="D44" i="63"/>
  <c r="C44" i="63"/>
  <c r="C34" i="63"/>
  <c r="D30" i="63"/>
  <c r="C30" i="63"/>
  <c r="D26" i="63"/>
  <c r="C26" i="63"/>
  <c r="C14" i="63"/>
  <c r="D8" i="63"/>
  <c r="C8" i="63"/>
  <c r="F8" i="63" l="1"/>
  <c r="E8" i="63"/>
  <c r="F52" i="62"/>
  <c r="F51" i="62"/>
  <c r="F50" i="62"/>
  <c r="F49" i="62"/>
  <c r="F48" i="62"/>
  <c r="F47" i="62"/>
  <c r="F46" i="62"/>
  <c r="F45" i="62"/>
  <c r="F44" i="62"/>
  <c r="F43" i="62"/>
  <c r="F40" i="62"/>
  <c r="F39" i="62"/>
  <c r="F37" i="62"/>
  <c r="F36" i="62"/>
  <c r="F35" i="62"/>
  <c r="F34" i="62"/>
  <c r="F33" i="62"/>
  <c r="F32" i="62"/>
  <c r="F31" i="62"/>
  <c r="F30" i="62"/>
  <c r="F29" i="62"/>
  <c r="F28" i="62"/>
  <c r="F26" i="62"/>
  <c r="F25" i="62"/>
  <c r="F24" i="62"/>
  <c r="F22" i="62"/>
  <c r="F21" i="62"/>
  <c r="F20" i="62"/>
  <c r="F19" i="62"/>
  <c r="F18" i="62"/>
  <c r="F17" i="62"/>
  <c r="F16" i="62"/>
  <c r="F15" i="62"/>
  <c r="F14" i="62"/>
  <c r="F13" i="62"/>
  <c r="F11" i="62"/>
  <c r="F10" i="62"/>
  <c r="F9" i="62"/>
  <c r="E47" i="62"/>
  <c r="E45" i="62"/>
  <c r="E44" i="62"/>
  <c r="E43" i="62"/>
  <c r="E42" i="62"/>
  <c r="E41" i="62"/>
  <c r="E40" i="62"/>
  <c r="E38" i="62"/>
  <c r="E36" i="62"/>
  <c r="E34" i="62"/>
  <c r="E33" i="62"/>
  <c r="E32" i="62"/>
  <c r="E29" i="62"/>
  <c r="E27" i="62"/>
  <c r="E26" i="62"/>
  <c r="E24" i="62"/>
  <c r="E23" i="62"/>
  <c r="E22" i="62"/>
  <c r="E21" i="62"/>
  <c r="E18" i="62"/>
  <c r="E17" i="62"/>
  <c r="E16" i="62"/>
  <c r="E15" i="62"/>
  <c r="E14" i="62"/>
  <c r="E12" i="62"/>
  <c r="E11" i="62"/>
  <c r="E9" i="62"/>
  <c r="D41" i="62"/>
  <c r="D32" i="62"/>
  <c r="D14" i="62"/>
  <c r="D8" i="62"/>
  <c r="D51" i="62"/>
  <c r="C51" i="62"/>
  <c r="D49" i="62"/>
  <c r="C49" i="62"/>
  <c r="D43" i="62"/>
  <c r="C43" i="62"/>
  <c r="C41" i="62"/>
  <c r="C32" i="62"/>
  <c r="D28" i="62"/>
  <c r="C28" i="62"/>
  <c r="E28" i="62" s="1"/>
  <c r="D24" i="62"/>
  <c r="C24" i="62"/>
  <c r="C14" i="62"/>
  <c r="C8" i="62"/>
  <c r="E8" i="62" s="1"/>
  <c r="F8" i="62" l="1"/>
  <c r="F10" i="61"/>
  <c r="D8" i="61"/>
  <c r="F54" i="61"/>
  <c r="F53" i="61"/>
  <c r="F52" i="61"/>
  <c r="F51" i="61"/>
  <c r="F50" i="61"/>
  <c r="F49" i="61"/>
  <c r="F48" i="61"/>
  <c r="F47" i="61"/>
  <c r="F46" i="61"/>
  <c r="F45" i="61"/>
  <c r="F44" i="61"/>
  <c r="F43" i="61"/>
  <c r="F42" i="61"/>
  <c r="F41" i="61"/>
  <c r="F40" i="61"/>
  <c r="F39" i="61"/>
  <c r="F38" i="61"/>
  <c r="F37" i="61"/>
  <c r="F36" i="61"/>
  <c r="F35" i="61"/>
  <c r="F34" i="61"/>
  <c r="F33" i="61"/>
  <c r="F32" i="61"/>
  <c r="F31" i="61"/>
  <c r="F30" i="61"/>
  <c r="F29" i="61"/>
  <c r="F28" i="61"/>
  <c r="F27" i="61"/>
  <c r="F26" i="61"/>
  <c r="F25" i="61"/>
  <c r="F24" i="61"/>
  <c r="F23" i="61"/>
  <c r="F22" i="61"/>
  <c r="F21" i="61"/>
  <c r="F20" i="61"/>
  <c r="F19" i="61"/>
  <c r="F18" i="61"/>
  <c r="F17" i="61"/>
  <c r="F16" i="61"/>
  <c r="F15" i="61"/>
  <c r="F14" i="61"/>
  <c r="F13" i="61"/>
  <c r="F12" i="61"/>
  <c r="F11" i="61"/>
  <c r="F9" i="61"/>
  <c r="E49" i="61"/>
  <c r="E47" i="61"/>
  <c r="E46" i="61"/>
  <c r="E45" i="61"/>
  <c r="E43" i="61"/>
  <c r="E41" i="61"/>
  <c r="E40" i="61"/>
  <c r="E38" i="61"/>
  <c r="E36" i="61"/>
  <c r="E35" i="61"/>
  <c r="E34" i="61"/>
  <c r="E31" i="61"/>
  <c r="E30" i="61"/>
  <c r="E29" i="61"/>
  <c r="E28" i="61"/>
  <c r="E26" i="61"/>
  <c r="E24" i="61"/>
  <c r="E23" i="61"/>
  <c r="E22" i="61"/>
  <c r="E19" i="61"/>
  <c r="E17" i="61"/>
  <c r="E16" i="61"/>
  <c r="E15" i="61"/>
  <c r="E12" i="61"/>
  <c r="E11" i="61"/>
  <c r="E9" i="61"/>
  <c r="D51" i="61"/>
  <c r="C51" i="61"/>
  <c r="D45" i="61"/>
  <c r="D42" i="61"/>
  <c r="D34" i="61"/>
  <c r="C34" i="61"/>
  <c r="D53" i="61"/>
  <c r="C53" i="61"/>
  <c r="C45" i="61"/>
  <c r="C42" i="61"/>
  <c r="D30" i="61"/>
  <c r="C30" i="61"/>
  <c r="D26" i="61"/>
  <c r="C26" i="61"/>
  <c r="D15" i="61"/>
  <c r="C15" i="61"/>
  <c r="C8" i="61"/>
  <c r="E8" i="61" l="1"/>
  <c r="F8" i="61"/>
  <c r="D41" i="60"/>
  <c r="F46" i="60"/>
  <c r="D12" i="60"/>
  <c r="F22" i="60"/>
  <c r="F49" i="60"/>
  <c r="E49" i="60"/>
  <c r="D48" i="60"/>
  <c r="F48" i="60" s="1"/>
  <c r="C48" i="60"/>
  <c r="F47" i="60"/>
  <c r="F45" i="60"/>
  <c r="E45" i="60"/>
  <c r="F44" i="60"/>
  <c r="F43" i="60"/>
  <c r="E43" i="60"/>
  <c r="F42" i="60"/>
  <c r="E42" i="60"/>
  <c r="E41" i="60"/>
  <c r="C41" i="60"/>
  <c r="E40" i="60"/>
  <c r="E39" i="60"/>
  <c r="D39" i="60"/>
  <c r="C39" i="60"/>
  <c r="F38" i="60"/>
  <c r="F37" i="60"/>
  <c r="E36" i="60"/>
  <c r="F35" i="60"/>
  <c r="E35" i="60"/>
  <c r="F34" i="60"/>
  <c r="F33" i="60"/>
  <c r="E33" i="60"/>
  <c r="F32" i="60"/>
  <c r="E32" i="60"/>
  <c r="D31" i="60"/>
  <c r="C31" i="60"/>
  <c r="F30" i="60"/>
  <c r="F29" i="60"/>
  <c r="F28" i="60"/>
  <c r="E28" i="60"/>
  <c r="D27" i="60"/>
  <c r="F27" i="60" s="1"/>
  <c r="C27" i="60"/>
  <c r="E26" i="60"/>
  <c r="F25" i="60"/>
  <c r="E25" i="60"/>
  <c r="F24" i="60"/>
  <c r="D23" i="60"/>
  <c r="F23" i="60" s="1"/>
  <c r="C23" i="60"/>
  <c r="F21" i="60"/>
  <c r="F20" i="60"/>
  <c r="E20" i="60"/>
  <c r="F19" i="60"/>
  <c r="E19" i="60"/>
  <c r="F18" i="60"/>
  <c r="F17" i="60"/>
  <c r="F16" i="60"/>
  <c r="E16" i="60"/>
  <c r="F15" i="60"/>
  <c r="F14" i="60"/>
  <c r="E14" i="60"/>
  <c r="F13" i="60"/>
  <c r="E13" i="60"/>
  <c r="C12" i="60"/>
  <c r="E11" i="60"/>
  <c r="F10" i="60"/>
  <c r="F9" i="60"/>
  <c r="D8" i="60"/>
  <c r="C8" i="60"/>
  <c r="E23" i="60" l="1"/>
  <c r="E48" i="60"/>
  <c r="F41" i="60"/>
  <c r="F31" i="60"/>
  <c r="E31" i="60"/>
  <c r="E27" i="60"/>
  <c r="E12" i="60"/>
  <c r="F12" i="60"/>
  <c r="F8" i="60"/>
  <c r="E8" i="60"/>
  <c r="F47" i="59"/>
  <c r="F46" i="59"/>
  <c r="F45" i="59"/>
  <c r="F44" i="59"/>
  <c r="F43" i="59"/>
  <c r="F42" i="59"/>
  <c r="F41" i="59"/>
  <c r="F40" i="59"/>
  <c r="F37" i="59"/>
  <c r="F36" i="59"/>
  <c r="F34" i="59"/>
  <c r="F33" i="59"/>
  <c r="F32" i="59"/>
  <c r="F31" i="59"/>
  <c r="F30" i="59"/>
  <c r="F29" i="59"/>
  <c r="F28" i="59"/>
  <c r="F27" i="59"/>
  <c r="F26" i="59"/>
  <c r="F24" i="59"/>
  <c r="F23" i="59"/>
  <c r="F22" i="59"/>
  <c r="F21" i="59"/>
  <c r="F20" i="59"/>
  <c r="F19" i="59"/>
  <c r="F18" i="59"/>
  <c r="F17" i="59"/>
  <c r="F16" i="59"/>
  <c r="F15" i="59"/>
  <c r="F14" i="59"/>
  <c r="F13" i="59"/>
  <c r="F10" i="59"/>
  <c r="F9" i="59"/>
  <c r="E47" i="59"/>
  <c r="E46" i="59"/>
  <c r="E44" i="59"/>
  <c r="E42" i="59"/>
  <c r="E41" i="59"/>
  <c r="E40" i="59"/>
  <c r="E39" i="59"/>
  <c r="E38" i="59"/>
  <c r="E35" i="59"/>
  <c r="E34" i="59"/>
  <c r="E32" i="59"/>
  <c r="E31" i="59"/>
  <c r="E30" i="59"/>
  <c r="E27" i="59"/>
  <c r="E26" i="59"/>
  <c r="E25" i="59"/>
  <c r="E24" i="59"/>
  <c r="E22" i="59"/>
  <c r="E20" i="59"/>
  <c r="E19" i="59"/>
  <c r="E16" i="59"/>
  <c r="E14" i="59"/>
  <c r="E13" i="59"/>
  <c r="E11" i="59"/>
  <c r="D40" i="59"/>
  <c r="C30" i="59"/>
  <c r="D30" i="59"/>
  <c r="D26" i="59"/>
  <c r="D22" i="59" l="1"/>
  <c r="D12" i="59"/>
  <c r="D46" i="59"/>
  <c r="C46" i="59"/>
  <c r="C40" i="59"/>
  <c r="D38" i="59"/>
  <c r="C38" i="59"/>
  <c r="C26" i="59"/>
  <c r="C22" i="59"/>
  <c r="C12" i="59"/>
  <c r="D8" i="59"/>
  <c r="C8" i="59"/>
  <c r="E12" i="59" l="1"/>
  <c r="F12" i="59"/>
  <c r="E8" i="59"/>
  <c r="F8" i="59"/>
  <c r="F46" i="58"/>
  <c r="F45" i="58"/>
  <c r="F44" i="58"/>
  <c r="F43" i="58"/>
  <c r="F42" i="58"/>
  <c r="F41" i="58"/>
  <c r="F40" i="58"/>
  <c r="F37" i="58"/>
  <c r="F35" i="58"/>
  <c r="F34" i="58"/>
  <c r="F33" i="58"/>
  <c r="F32" i="58"/>
  <c r="F31" i="58"/>
  <c r="F30" i="58"/>
  <c r="F29" i="58"/>
  <c r="F28" i="58"/>
  <c r="F26" i="58"/>
  <c r="F25" i="58"/>
  <c r="F24" i="58"/>
  <c r="F23" i="58"/>
  <c r="F22" i="58"/>
  <c r="F21" i="58"/>
  <c r="F20" i="58"/>
  <c r="F19" i="58"/>
  <c r="F18" i="58"/>
  <c r="F17" i="58"/>
  <c r="F16" i="58"/>
  <c r="F15" i="58"/>
  <c r="F14" i="58"/>
  <c r="F13" i="58"/>
  <c r="F10" i="58"/>
  <c r="F9" i="58"/>
  <c r="E46" i="58"/>
  <c r="E45" i="58"/>
  <c r="E43" i="58"/>
  <c r="E42" i="58"/>
  <c r="E41" i="58"/>
  <c r="E40" i="58"/>
  <c r="E39" i="58"/>
  <c r="E38" i="58"/>
  <c r="E36" i="58"/>
  <c r="E35" i="58"/>
  <c r="E33" i="58"/>
  <c r="E32" i="58"/>
  <c r="E31" i="58"/>
  <c r="E29" i="58"/>
  <c r="E28" i="58"/>
  <c r="E27" i="58"/>
  <c r="E26" i="58"/>
  <c r="E23" i="58"/>
  <c r="E20" i="58"/>
  <c r="E19" i="58"/>
  <c r="E16" i="58"/>
  <c r="E14" i="58"/>
  <c r="E13" i="58"/>
  <c r="E11" i="58"/>
  <c r="C31" i="58"/>
  <c r="D31" i="58"/>
  <c r="D23" i="58"/>
  <c r="D12" i="58"/>
  <c r="D45" i="58"/>
  <c r="C45" i="58"/>
  <c r="D40" i="58"/>
  <c r="C40" i="58"/>
  <c r="D38" i="58"/>
  <c r="C38" i="58"/>
  <c r="D28" i="58"/>
  <c r="C28" i="58"/>
  <c r="C23" i="58"/>
  <c r="C12" i="58"/>
  <c r="E12" i="58" s="1"/>
  <c r="D8" i="58"/>
  <c r="F8" i="58" s="1"/>
  <c r="C8" i="58"/>
  <c r="E8" i="58" s="1"/>
  <c r="F12" i="58" l="1"/>
  <c r="F35" i="57"/>
  <c r="F34" i="57"/>
  <c r="D34" i="57"/>
  <c r="C34" i="57"/>
  <c r="F42" i="57"/>
  <c r="F41" i="57"/>
  <c r="F40" i="57"/>
  <c r="F39" i="57"/>
  <c r="F38" i="57"/>
  <c r="F37" i="57"/>
  <c r="F36" i="57"/>
  <c r="F33" i="57"/>
  <c r="F32" i="57"/>
  <c r="F31" i="57"/>
  <c r="F30" i="57"/>
  <c r="F29" i="57"/>
  <c r="F28" i="57"/>
  <c r="F27" i="57"/>
  <c r="F26" i="57"/>
  <c r="F25" i="57"/>
  <c r="F24" i="57"/>
  <c r="F23" i="57"/>
  <c r="F22" i="57"/>
  <c r="F21" i="57"/>
  <c r="F20" i="57"/>
  <c r="F19" i="57"/>
  <c r="F18" i="57"/>
  <c r="F17" i="57"/>
  <c r="F16" i="57"/>
  <c r="F15" i="57"/>
  <c r="F14" i="57"/>
  <c r="F13" i="57"/>
  <c r="F12" i="57"/>
  <c r="F11" i="57"/>
  <c r="F10" i="57"/>
  <c r="F9" i="57"/>
  <c r="E39" i="57"/>
  <c r="E38" i="57"/>
  <c r="E37" i="57"/>
  <c r="E36" i="57"/>
  <c r="E32" i="57"/>
  <c r="E31" i="57"/>
  <c r="E30" i="57"/>
  <c r="E29" i="57"/>
  <c r="E24" i="57"/>
  <c r="E22" i="57"/>
  <c r="E20" i="57"/>
  <c r="E19" i="57"/>
  <c r="E16" i="57"/>
  <c r="E14" i="57"/>
  <c r="E13" i="57"/>
  <c r="E12" i="57"/>
  <c r="E11" i="57"/>
  <c r="E10" i="57"/>
  <c r="D41" i="57"/>
  <c r="C41" i="57"/>
  <c r="D36" i="57"/>
  <c r="C36" i="57"/>
  <c r="D29" i="57"/>
  <c r="C29" i="57"/>
  <c r="D26" i="57"/>
  <c r="C26" i="57"/>
  <c r="D12" i="57"/>
  <c r="C12" i="57"/>
  <c r="D8" i="57"/>
  <c r="C8" i="57"/>
  <c r="D22" i="57" l="1"/>
  <c r="C22" i="57"/>
  <c r="F8" i="57" l="1"/>
  <c r="E8" i="57"/>
</calcChain>
</file>

<file path=xl/sharedStrings.xml><?xml version="1.0" encoding="utf-8"?>
<sst xmlns="http://schemas.openxmlformats.org/spreadsheetml/2006/main" count="498" uniqueCount="80">
  <si>
    <t>п/п</t>
  </si>
  <si>
    <t>Наименование показателей бюджетной классификации</t>
  </si>
  <si>
    <t>Всего</t>
  </si>
  <si>
    <t>по отношению к годовому поступлению доходов</t>
  </si>
  <si>
    <t>%</t>
  </si>
  <si>
    <t>Отклонение</t>
  </si>
  <si>
    <t>(тыс. руб.)</t>
  </si>
  <si>
    <t>Администрация города Канска Красноярского края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</si>
  <si>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</si>
  <si>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</si>
  <si>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</si>
  <si>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</si>
  <si>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</si>
  <si>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бюджетов городских округов (питание)</t>
  </si>
  <si>
    <t>Прочие безвозмездные поступления в бюджеты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</si>
  <si>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</si>
  <si>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</si>
  <si>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</si>
  <si>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Прочие доходы от компенсации затрат бюджетов городских округов 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</si>
  <si>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</si>
  <si>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</si>
  <si>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 xml:space="preserve">Государственная пошлина за выдачу разрешения на установку рекламной конструкции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</si>
  <si>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</si>
  <si>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</si>
  <si>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муниципальное казенное учреждение «Управление по делам гражданской обороны и чрезвычайным ситуациям администрации города Канска»</t>
  </si>
  <si>
    <t>Доходы от сдачи в аренду имущества, составляющего казну городских округов (за исключением земельных участков)</t>
  </si>
  <si>
    <t>Прочие доходы от оказания платных услуг (работ) получателями средств бюджетов городских округов (родительская плата)</t>
  </si>
  <si>
    <t xml:space="preserve">Управление архитектуры и инвестиций администрации города Канска </t>
  </si>
  <si>
    <t>Комитет по управлению муниципальным имуществом администрации города Канска</t>
  </si>
  <si>
    <t>Финансовое управление администрации города Канска</t>
  </si>
  <si>
    <t>Управление образования администрации города Канска</t>
  </si>
  <si>
    <t>Управление строительства и жилищно-коммунального хозяйства администрации города Канска</t>
  </si>
  <si>
    <t>Прочие доходы от компенсации затрат бюджетов городских округов (возврат дебиторской задолженности прошлых лет)</t>
  </si>
  <si>
    <t>Прочие доходы от компенсации затрат бюджетов городских округов (демонтаж рекламных конструкций)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</si>
  <si>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01.02.2019 года</t>
  </si>
  <si>
    <t>Годовой прогноз поступления доходов на 01.02.2019г.</t>
  </si>
  <si>
    <t>Исполнено на 01.02.2019г.</t>
  </si>
  <si>
    <t>Управление социальной защиты населения администрации города Канска</t>
  </si>
  <si>
    <t>Годовой прогноз поступления доходов на 01.03.2019г.</t>
  </si>
  <si>
    <t>Исполнено на 01.03.2019г.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</si>
  <si>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01.03.2019 года</t>
  </si>
  <si>
    <t>Невыясненные поступления, зачисляемые в бюджеты городских округов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</si>
  <si>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01.04.2019 года</t>
  </si>
  <si>
    <t>Исполнено на 01.04.2019г.</t>
  </si>
  <si>
    <t>Годовой прогноз поступления доходов на 01.04.2019г.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</si>
  <si>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</si>
  <si>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Прочие доходы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</si>
  <si>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городских округов (возврат дебиторской задолженности прошлых лет за счет средств местного бюджета)</t>
  </si>
  <si>
    <t xml:space="preserve">Прочие доходы от компенсации затрат бюджетов городских округов (возмещение ЕДДС) </t>
  </si>
  <si>
    <t>Прочие доходы от компенсации затрат бюджетов городских округов  (возврат дебиторской задолженности прошлых лет за счет средств местного бюджета)</t>
  </si>
  <si>
    <t xml:space="preserve">Прочие неналоговые доходы бюджетов городских округов 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</si>
  <si>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01.05.2019 года</t>
  </si>
  <si>
    <t>Годовой прогноз поступления доходов на 01.05.2019г.</t>
  </si>
  <si>
    <t>Исполнено на 01.05.2019г.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</si>
  <si>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01.06.2019 года</t>
  </si>
  <si>
    <t>Исполнено на 01.06.2019г.</t>
  </si>
  <si>
    <t>Годовой прогноз поступления доходов на 01.06.2019г.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</si>
  <si>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</si>
  <si>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Отдел физической культуры, спорта и молодежной политики администрации г. Канска</t>
  </si>
  <si>
    <t xml:space="preserve">Доходы бюджетов городских округов от возврата организациями остатков субсидий прошлых лет </t>
  </si>
  <si>
    <t>св200</t>
  </si>
  <si>
    <t>Прочие доходы от компенсации затрат бюджетов городских округов (возврат дебиторской задолженнсти прошлых лет за счет средств местного бюджета)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</si>
  <si>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01.07.2019 года</t>
  </si>
  <si>
    <t>Исполнено на 01.07.2019г.</t>
  </si>
  <si>
    <t>Годовой прогноз поступления доходов на 01.07.2019г.</t>
  </si>
  <si>
    <t>Годовой прогноз поступления доходов на 01.08.2019г.</t>
  </si>
  <si>
    <t>Исполнено на 01.08.2019г.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</si>
  <si>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01.08.2019 года</t>
  </si>
  <si>
    <t>Плата по соглашению об установлении сервитута в отношении земельных участков, государственная собственность на котрые не разграничена</t>
  </si>
  <si>
    <t xml:space="preserve">Невыясненные поступления </t>
  </si>
  <si>
    <t xml:space="preserve">управление архитектуры и градостроительства администрации города Канска 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</si>
  <si>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01.09.2019 года</t>
  </si>
  <si>
    <t>Исполнено на 01.09.2019г.</t>
  </si>
  <si>
    <t>Годовой прогноз поступления доходов на 01.09.2019г.</t>
  </si>
  <si>
    <t>Денежные взыскания (штрафы) за нарушение земельного законодательства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</si>
  <si>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</si>
  <si>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01.10.2019 года</t>
  </si>
  <si>
    <t>Исполнено на 01.10.2019г.</t>
  </si>
  <si>
    <t>св1000</t>
  </si>
  <si>
    <t>Годовой прогноз поступления доходов на 01.10.2019г.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</si>
</sst>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0" fontId="8" fillId="0" borderId="0" xfId="0" applyFont="1"/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9" fillId="0" borderId="1" xfId="0" applyFont="1" applyBorder="1" applyAlignment="1">
      <alignment horizontal="justify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7"/>
  <sheetViews>
    <sheetView tabSelected="1" workbookViewId="0">
      <selection activeCell="D10" sqref="D10"/>
    </sheetView>
  </sheetViews>
  <sheetFormatPr defaultRowHeight="15" x14ac:dyDescent="0.25"/>
  <cols>
    <col min="1" max="1" width="5.42578125" style="35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7" t="s">
        <v>76</v>
      </c>
      <c r="B2" s="37"/>
      <c r="C2" s="37"/>
      <c r="D2" s="37"/>
      <c r="E2" s="37"/>
      <c r="F2" s="37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38" t="s">
        <v>0</v>
      </c>
      <c r="B5" s="39" t="s">
        <v>1</v>
      </c>
      <c r="C5" s="40" t="s">
        <v>79</v>
      </c>
      <c r="D5" s="40" t="s">
        <v>77</v>
      </c>
      <c r="E5" s="40"/>
      <c r="F5" s="40"/>
    </row>
    <row r="6" spans="1:13" ht="36" customHeight="1" x14ac:dyDescent="0.25">
      <c r="A6" s="38"/>
      <c r="B6" s="39"/>
      <c r="C6" s="40"/>
      <c r="D6" s="40" t="s">
        <v>2</v>
      </c>
      <c r="E6" s="40" t="s">
        <v>3</v>
      </c>
      <c r="F6" s="40"/>
    </row>
    <row r="7" spans="1:13" ht="21" customHeight="1" x14ac:dyDescent="0.25">
      <c r="A7" s="38"/>
      <c r="B7" s="39"/>
      <c r="C7" s="40"/>
      <c r="D7" s="40"/>
      <c r="E7" s="36" t="s">
        <v>4</v>
      </c>
      <c r="F7" s="36" t="s">
        <v>5</v>
      </c>
    </row>
    <row r="8" spans="1:13" ht="21" customHeight="1" x14ac:dyDescent="0.25">
      <c r="A8" s="12">
        <v>1</v>
      </c>
      <c r="B8" s="8" t="s">
        <v>7</v>
      </c>
      <c r="C8" s="9">
        <f>C9+C11+C12</f>
        <v>254</v>
      </c>
      <c r="D8" s="9">
        <f>D9+D11+D12+D13+D10</f>
        <v>294.59999999999997</v>
      </c>
      <c r="E8" s="9">
        <f>D8/C8*100</f>
        <v>115.98425196850393</v>
      </c>
      <c r="F8" s="9">
        <f>D8-C8</f>
        <v>40.599999999999966</v>
      </c>
    </row>
    <row r="9" spans="1:13" ht="81" customHeight="1" x14ac:dyDescent="0.25">
      <c r="A9" s="7">
        <v>2</v>
      </c>
      <c r="B9" s="14" t="s">
        <v>15</v>
      </c>
      <c r="C9" s="36">
        <v>16</v>
      </c>
      <c r="D9" s="36">
        <v>61</v>
      </c>
      <c r="E9" s="36" t="s">
        <v>60</v>
      </c>
      <c r="F9" s="36">
        <f t="shared" ref="F9:F57" si="0">D9-C9</f>
        <v>45</v>
      </c>
    </row>
    <row r="10" spans="1:13" ht="54.75" customHeight="1" x14ac:dyDescent="0.25">
      <c r="A10" s="7">
        <v>3</v>
      </c>
      <c r="B10" s="14" t="s">
        <v>61</v>
      </c>
      <c r="C10" s="36">
        <v>0</v>
      </c>
      <c r="D10" s="36">
        <v>1.7</v>
      </c>
      <c r="E10" s="36"/>
      <c r="F10" s="36">
        <f t="shared" si="0"/>
        <v>1.7</v>
      </c>
    </row>
    <row r="11" spans="1:13" ht="49.5" customHeight="1" x14ac:dyDescent="0.25">
      <c r="A11" s="7">
        <v>4</v>
      </c>
      <c r="B11" s="14" t="s">
        <v>16</v>
      </c>
      <c r="C11" s="36">
        <v>71.7</v>
      </c>
      <c r="D11" s="36">
        <v>64.7</v>
      </c>
      <c r="E11" s="36">
        <f t="shared" ref="E11:E51" si="1">D11/C11*100</f>
        <v>90.237099023709902</v>
      </c>
      <c r="F11" s="36">
        <f t="shared" si="0"/>
        <v>-7</v>
      </c>
    </row>
    <row r="12" spans="1:13" ht="50.25" customHeight="1" x14ac:dyDescent="0.25">
      <c r="A12" s="7">
        <v>5</v>
      </c>
      <c r="B12" s="14" t="s">
        <v>8</v>
      </c>
      <c r="C12" s="36">
        <v>166.3</v>
      </c>
      <c r="D12" s="36">
        <v>166.3</v>
      </c>
      <c r="E12" s="36">
        <f t="shared" si="1"/>
        <v>100</v>
      </c>
      <c r="F12" s="36">
        <f t="shared" si="0"/>
        <v>0</v>
      </c>
    </row>
    <row r="13" spans="1:13" ht="18.75" customHeight="1" x14ac:dyDescent="0.25">
      <c r="A13" s="7">
        <v>6</v>
      </c>
      <c r="B13" s="14" t="s">
        <v>50</v>
      </c>
      <c r="C13" s="36">
        <v>0</v>
      </c>
      <c r="D13" s="36">
        <v>0.9</v>
      </c>
      <c r="E13" s="36"/>
      <c r="F13" s="36">
        <f t="shared" si="0"/>
        <v>0.9</v>
      </c>
    </row>
    <row r="14" spans="1:13" s="19" customFormat="1" ht="33.75" customHeight="1" x14ac:dyDescent="0.2">
      <c r="A14" s="12">
        <v>7</v>
      </c>
      <c r="B14" s="15" t="s">
        <v>28</v>
      </c>
      <c r="C14" s="9">
        <f>C15+C16+C17+C18+C19+C20+C21+C22+C24+C23</f>
        <v>42123.1</v>
      </c>
      <c r="D14" s="9">
        <f>D15+D16+D17+D18+D19+D20+D21+D22+D24+D23+D25</f>
        <v>34726.599999999991</v>
      </c>
      <c r="E14" s="9">
        <f t="shared" si="1"/>
        <v>82.440751036842002</v>
      </c>
      <c r="F14" s="9">
        <f t="shared" si="0"/>
        <v>-7396.5000000000073</v>
      </c>
    </row>
    <row r="15" spans="1:13" ht="81" customHeight="1" x14ac:dyDescent="0.25">
      <c r="A15" s="7">
        <v>8</v>
      </c>
      <c r="B15" s="14" t="s">
        <v>9</v>
      </c>
      <c r="C15" s="36">
        <v>22181.4</v>
      </c>
      <c r="D15" s="36">
        <v>12246.6</v>
      </c>
      <c r="E15" s="36">
        <f t="shared" si="1"/>
        <v>55.211122832643568</v>
      </c>
      <c r="F15" s="36">
        <f t="shared" si="0"/>
        <v>-9934.8000000000011</v>
      </c>
    </row>
    <row r="16" spans="1:13" ht="33.75" customHeight="1" x14ac:dyDescent="0.25">
      <c r="A16" s="7">
        <v>9</v>
      </c>
      <c r="B16" s="14" t="s">
        <v>25</v>
      </c>
      <c r="C16" s="36">
        <v>6672.1</v>
      </c>
      <c r="D16" s="36">
        <v>5915.2</v>
      </c>
      <c r="E16" s="36">
        <f t="shared" si="1"/>
        <v>88.655745567362587</v>
      </c>
      <c r="F16" s="36">
        <f t="shared" si="0"/>
        <v>-756.90000000000055</v>
      </c>
    </row>
    <row r="17" spans="1:6" ht="52.5" customHeight="1" x14ac:dyDescent="0.25">
      <c r="A17" s="7">
        <v>10</v>
      </c>
      <c r="B17" s="14" t="s">
        <v>22</v>
      </c>
      <c r="C17" s="36">
        <v>194.8</v>
      </c>
      <c r="D17" s="36">
        <v>293.10000000000002</v>
      </c>
      <c r="E17" s="36">
        <f t="shared" si="1"/>
        <v>150.46201232032854</v>
      </c>
      <c r="F17" s="36">
        <f t="shared" si="0"/>
        <v>98.300000000000011</v>
      </c>
    </row>
    <row r="18" spans="1:6" ht="81" customHeight="1" x14ac:dyDescent="0.25">
      <c r="A18" s="7">
        <v>11</v>
      </c>
      <c r="B18" s="14" t="s">
        <v>15</v>
      </c>
      <c r="C18" s="36">
        <v>5883.3</v>
      </c>
      <c r="D18" s="36">
        <v>5249.4</v>
      </c>
      <c r="E18" s="36">
        <f t="shared" si="1"/>
        <v>89.225434705012489</v>
      </c>
      <c r="F18" s="36">
        <f t="shared" si="0"/>
        <v>-633.90000000000055</v>
      </c>
    </row>
    <row r="19" spans="1:6" ht="39" customHeight="1" x14ac:dyDescent="0.25">
      <c r="A19" s="7">
        <v>12</v>
      </c>
      <c r="B19" s="14" t="s">
        <v>12</v>
      </c>
      <c r="C19" s="36">
        <v>0</v>
      </c>
      <c r="D19" s="36">
        <v>408.9</v>
      </c>
      <c r="E19" s="36"/>
      <c r="F19" s="36">
        <f t="shared" si="0"/>
        <v>408.9</v>
      </c>
    </row>
    <row r="20" spans="1:6" ht="39" customHeight="1" x14ac:dyDescent="0.25">
      <c r="A20" s="7">
        <v>13</v>
      </c>
      <c r="B20" s="14" t="s">
        <v>33</v>
      </c>
      <c r="C20" s="36">
        <v>0</v>
      </c>
      <c r="D20" s="36">
        <v>8</v>
      </c>
      <c r="E20" s="36"/>
      <c r="F20" s="36">
        <f t="shared" si="0"/>
        <v>8</v>
      </c>
    </row>
    <row r="21" spans="1:6" ht="94.5" x14ac:dyDescent="0.25">
      <c r="A21" s="7">
        <v>14</v>
      </c>
      <c r="B21" s="14" t="s">
        <v>17</v>
      </c>
      <c r="C21" s="36">
        <v>3466.9</v>
      </c>
      <c r="D21" s="36">
        <v>3011</v>
      </c>
      <c r="E21" s="36">
        <f t="shared" si="1"/>
        <v>86.84992356283712</v>
      </c>
      <c r="F21" s="36">
        <f t="shared" si="0"/>
        <v>-455.90000000000009</v>
      </c>
    </row>
    <row r="22" spans="1:6" ht="63" x14ac:dyDescent="0.25">
      <c r="A22" s="7">
        <v>15</v>
      </c>
      <c r="B22" s="14" t="s">
        <v>23</v>
      </c>
      <c r="C22" s="36">
        <v>3250</v>
      </c>
      <c r="D22" s="36">
        <v>7095.1</v>
      </c>
      <c r="E22" s="36" t="s">
        <v>60</v>
      </c>
      <c r="F22" s="36">
        <f t="shared" si="0"/>
        <v>3845.1000000000004</v>
      </c>
    </row>
    <row r="23" spans="1:6" ht="31.5" x14ac:dyDescent="0.25">
      <c r="A23" s="7">
        <v>16</v>
      </c>
      <c r="B23" s="14" t="s">
        <v>74</v>
      </c>
      <c r="C23" s="36">
        <v>0</v>
      </c>
      <c r="D23" s="36">
        <v>20</v>
      </c>
      <c r="E23" s="36"/>
      <c r="F23" s="36">
        <f t="shared" si="0"/>
        <v>20</v>
      </c>
    </row>
    <row r="24" spans="1:6" ht="47.25" x14ac:dyDescent="0.25">
      <c r="A24" s="7">
        <v>17</v>
      </c>
      <c r="B24" s="14" t="s">
        <v>8</v>
      </c>
      <c r="C24" s="36">
        <v>474.6</v>
      </c>
      <c r="D24" s="36">
        <v>474.6</v>
      </c>
      <c r="E24" s="36">
        <f t="shared" si="1"/>
        <v>100</v>
      </c>
      <c r="F24" s="36">
        <f t="shared" si="0"/>
        <v>0</v>
      </c>
    </row>
    <row r="25" spans="1:6" ht="31.5" x14ac:dyDescent="0.25">
      <c r="A25" s="7">
        <v>18</v>
      </c>
      <c r="B25" s="14" t="s">
        <v>41</v>
      </c>
      <c r="C25" s="36">
        <v>0</v>
      </c>
      <c r="D25" s="36">
        <v>4.7</v>
      </c>
      <c r="E25" s="36"/>
      <c r="F25" s="36">
        <f t="shared" si="0"/>
        <v>4.7</v>
      </c>
    </row>
    <row r="26" spans="1:6" s="19" customFormat="1" ht="21" customHeight="1" x14ac:dyDescent="0.2">
      <c r="A26" s="12">
        <v>19</v>
      </c>
      <c r="B26" s="15" t="s">
        <v>29</v>
      </c>
      <c r="C26" s="13">
        <f>C29+C30+C27</f>
        <v>1972085.6</v>
      </c>
      <c r="D26" s="13">
        <f>D29+D30+D27+D28</f>
        <v>1414894.8</v>
      </c>
      <c r="E26" s="9">
        <f t="shared" si="1"/>
        <v>71.746114874526739</v>
      </c>
      <c r="F26" s="9">
        <f t="shared" si="0"/>
        <v>-557190.80000000005</v>
      </c>
    </row>
    <row r="27" spans="1:6" ht="49.5" customHeight="1" x14ac:dyDescent="0.25">
      <c r="A27" s="7">
        <v>20</v>
      </c>
      <c r="B27" s="14" t="s">
        <v>49</v>
      </c>
      <c r="C27" s="24">
        <v>0</v>
      </c>
      <c r="D27" s="24">
        <v>0.2</v>
      </c>
      <c r="E27" s="36"/>
      <c r="F27" s="36">
        <f t="shared" si="0"/>
        <v>0.2</v>
      </c>
    </row>
    <row r="28" spans="1:6" ht="33.75" customHeight="1" x14ac:dyDescent="0.25">
      <c r="A28" s="7">
        <v>21</v>
      </c>
      <c r="B28" s="14" t="s">
        <v>41</v>
      </c>
      <c r="C28" s="24">
        <v>0</v>
      </c>
      <c r="D28" s="24">
        <v>1.4</v>
      </c>
      <c r="E28" s="36"/>
      <c r="F28" s="36">
        <f t="shared" si="0"/>
        <v>1.4</v>
      </c>
    </row>
    <row r="29" spans="1:6" ht="31.5" x14ac:dyDescent="0.25">
      <c r="A29" s="7">
        <v>22</v>
      </c>
      <c r="B29" s="16" t="s">
        <v>10</v>
      </c>
      <c r="C29" s="23">
        <v>1990030.5</v>
      </c>
      <c r="D29" s="36">
        <v>1432838.1</v>
      </c>
      <c r="E29" s="36">
        <f t="shared" si="1"/>
        <v>72.000811042845839</v>
      </c>
      <c r="F29" s="36">
        <f t="shared" si="0"/>
        <v>-557192.39999999991</v>
      </c>
    </row>
    <row r="30" spans="1:6" ht="47.25" x14ac:dyDescent="0.25">
      <c r="A30" s="7">
        <v>23</v>
      </c>
      <c r="B30" s="17" t="s">
        <v>11</v>
      </c>
      <c r="C30" s="36">
        <v>-17944.900000000001</v>
      </c>
      <c r="D30" s="36">
        <v>-17944.900000000001</v>
      </c>
      <c r="E30" s="36">
        <f t="shared" si="1"/>
        <v>100</v>
      </c>
      <c r="F30" s="36">
        <f t="shared" si="0"/>
        <v>0</v>
      </c>
    </row>
    <row r="31" spans="1:6" s="19" customFormat="1" ht="51" customHeight="1" x14ac:dyDescent="0.2">
      <c r="A31" s="12">
        <v>24</v>
      </c>
      <c r="B31" s="15" t="s">
        <v>24</v>
      </c>
      <c r="C31" s="9">
        <f>C32+C33</f>
        <v>1113.4000000000001</v>
      </c>
      <c r="D31" s="9">
        <f>D32+D33+D34</f>
        <v>735.8</v>
      </c>
      <c r="E31" s="9">
        <f t="shared" si="1"/>
        <v>66.085863121968742</v>
      </c>
      <c r="F31" s="9">
        <f t="shared" si="0"/>
        <v>-377.60000000000014</v>
      </c>
    </row>
    <row r="32" spans="1:6" ht="35.25" customHeight="1" x14ac:dyDescent="0.25">
      <c r="A32" s="7">
        <v>25</v>
      </c>
      <c r="B32" s="16" t="s">
        <v>48</v>
      </c>
      <c r="C32" s="36">
        <v>1102.4000000000001</v>
      </c>
      <c r="D32" s="36">
        <v>734.9</v>
      </c>
      <c r="E32" s="36">
        <f t="shared" si="1"/>
        <v>66.663642960812766</v>
      </c>
      <c r="F32" s="36">
        <f t="shared" si="0"/>
        <v>-367.50000000000011</v>
      </c>
    </row>
    <row r="33" spans="1:7" ht="36.75" customHeight="1" x14ac:dyDescent="0.25">
      <c r="A33" s="7">
        <v>26</v>
      </c>
      <c r="B33" s="16" t="s">
        <v>32</v>
      </c>
      <c r="C33" s="36">
        <v>11</v>
      </c>
      <c r="D33" s="36">
        <v>0</v>
      </c>
      <c r="E33" s="36"/>
      <c r="F33" s="36">
        <f t="shared" si="0"/>
        <v>-11</v>
      </c>
    </row>
    <row r="34" spans="1:7" ht="69" customHeight="1" x14ac:dyDescent="0.25">
      <c r="A34" s="7">
        <v>27</v>
      </c>
      <c r="B34" s="16" t="s">
        <v>45</v>
      </c>
      <c r="C34" s="36">
        <v>0</v>
      </c>
      <c r="D34" s="36">
        <v>0.9</v>
      </c>
      <c r="E34" s="36"/>
      <c r="F34" s="36">
        <f t="shared" si="0"/>
        <v>0.9</v>
      </c>
    </row>
    <row r="35" spans="1:7" s="19" customFormat="1" ht="18.75" customHeight="1" x14ac:dyDescent="0.2">
      <c r="A35" s="12">
        <v>28</v>
      </c>
      <c r="B35" s="15" t="s">
        <v>30</v>
      </c>
      <c r="C35" s="9">
        <f>C36+C37+C40+C44+C43+C39</f>
        <v>3865</v>
      </c>
      <c r="D35" s="9">
        <f>D36+D37+D40+D44+D43+D39+D41+D42+D38</f>
        <v>3144.9</v>
      </c>
      <c r="E35" s="9">
        <f t="shared" si="1"/>
        <v>81.368693402328603</v>
      </c>
      <c r="F35" s="9">
        <f t="shared" si="0"/>
        <v>-720.09999999999991</v>
      </c>
    </row>
    <row r="36" spans="1:7" ht="31.5" x14ac:dyDescent="0.25">
      <c r="A36" s="7">
        <v>29</v>
      </c>
      <c r="B36" s="14" t="s">
        <v>26</v>
      </c>
      <c r="C36" s="36">
        <v>1400.4</v>
      </c>
      <c r="D36" s="36">
        <v>703.3</v>
      </c>
      <c r="E36" s="36">
        <f t="shared" si="1"/>
        <v>50.22136532419308</v>
      </c>
      <c r="F36" s="36">
        <f t="shared" si="0"/>
        <v>-697.10000000000014</v>
      </c>
    </row>
    <row r="37" spans="1:7" ht="31.5" x14ac:dyDescent="0.25">
      <c r="A37" s="7">
        <v>30</v>
      </c>
      <c r="B37" s="16" t="s">
        <v>12</v>
      </c>
      <c r="C37" s="36">
        <v>158</v>
      </c>
      <c r="D37" s="36">
        <v>96.4</v>
      </c>
      <c r="E37" s="36">
        <f t="shared" si="1"/>
        <v>61.012658227848107</v>
      </c>
      <c r="F37" s="36">
        <f t="shared" si="0"/>
        <v>-61.599999999999994</v>
      </c>
    </row>
    <row r="38" spans="1:7" ht="16.5" customHeight="1" x14ac:dyDescent="0.25">
      <c r="A38" s="7">
        <v>31</v>
      </c>
      <c r="B38" s="16" t="s">
        <v>18</v>
      </c>
      <c r="C38" s="36">
        <v>0</v>
      </c>
      <c r="D38" s="36">
        <v>0.5</v>
      </c>
      <c r="E38" s="36"/>
      <c r="F38" s="36">
        <f t="shared" si="0"/>
        <v>0.5</v>
      </c>
    </row>
    <row r="39" spans="1:7" ht="31.5" x14ac:dyDescent="0.25">
      <c r="A39" s="7">
        <v>32</v>
      </c>
      <c r="B39" s="14" t="s">
        <v>32</v>
      </c>
      <c r="C39" s="36">
        <v>0</v>
      </c>
      <c r="D39" s="36">
        <v>53.5</v>
      </c>
      <c r="E39" s="36"/>
      <c r="F39" s="36">
        <f t="shared" si="0"/>
        <v>53.5</v>
      </c>
    </row>
    <row r="40" spans="1:7" ht="31.5" x14ac:dyDescent="0.25">
      <c r="A40" s="7">
        <v>33</v>
      </c>
      <c r="B40" s="14" t="s">
        <v>13</v>
      </c>
      <c r="C40" s="36">
        <v>51.7</v>
      </c>
      <c r="D40" s="36">
        <v>34.1</v>
      </c>
      <c r="E40" s="36">
        <f t="shared" si="1"/>
        <v>65.957446808510639</v>
      </c>
      <c r="F40" s="36">
        <f t="shared" si="0"/>
        <v>-17.600000000000001</v>
      </c>
    </row>
    <row r="41" spans="1:7" ht="79.5" customHeight="1" x14ac:dyDescent="0.25">
      <c r="A41" s="7">
        <v>34</v>
      </c>
      <c r="B41" s="14" t="s">
        <v>57</v>
      </c>
      <c r="C41" s="36">
        <v>0</v>
      </c>
      <c r="D41" s="36">
        <v>1.9</v>
      </c>
      <c r="E41" s="36"/>
      <c r="F41" s="36">
        <f t="shared" si="0"/>
        <v>1.9</v>
      </c>
    </row>
    <row r="42" spans="1:7" ht="70.5" customHeight="1" x14ac:dyDescent="0.25">
      <c r="A42" s="7">
        <v>35</v>
      </c>
      <c r="B42" s="14" t="s">
        <v>45</v>
      </c>
      <c r="C42" s="36">
        <v>0</v>
      </c>
      <c r="D42" s="36">
        <v>0.2</v>
      </c>
      <c r="E42" s="36"/>
      <c r="F42" s="36">
        <f t="shared" si="0"/>
        <v>0.2</v>
      </c>
    </row>
    <row r="43" spans="1:7" ht="47.25" x14ac:dyDescent="0.25">
      <c r="A43" s="7">
        <v>36</v>
      </c>
      <c r="B43" s="14" t="s">
        <v>8</v>
      </c>
      <c r="C43" s="36">
        <v>2.5</v>
      </c>
      <c r="D43" s="36">
        <v>2.5</v>
      </c>
      <c r="E43" s="36">
        <f t="shared" si="1"/>
        <v>100</v>
      </c>
      <c r="F43" s="36">
        <f t="shared" si="0"/>
        <v>0</v>
      </c>
    </row>
    <row r="44" spans="1:7" ht="18" customHeight="1" x14ac:dyDescent="0.25">
      <c r="A44" s="7">
        <v>37</v>
      </c>
      <c r="B44" s="18" t="s">
        <v>14</v>
      </c>
      <c r="C44" s="36">
        <v>2252.4</v>
      </c>
      <c r="D44" s="36">
        <v>2252.5</v>
      </c>
      <c r="E44" s="36">
        <f t="shared" si="1"/>
        <v>100.0044397087551</v>
      </c>
      <c r="F44" s="36">
        <f t="shared" si="0"/>
        <v>9.9999999999909051E-2</v>
      </c>
      <c r="G44" s="20"/>
    </row>
    <row r="45" spans="1:7" s="19" customFormat="1" ht="30" customHeight="1" x14ac:dyDescent="0.2">
      <c r="A45" s="12">
        <v>38</v>
      </c>
      <c r="B45" s="22" t="s">
        <v>37</v>
      </c>
      <c r="C45" s="9">
        <f>C46</f>
        <v>5.2</v>
      </c>
      <c r="D45" s="9">
        <f>D46</f>
        <v>5.2</v>
      </c>
      <c r="E45" s="9">
        <f t="shared" si="1"/>
        <v>100</v>
      </c>
      <c r="F45" s="9">
        <f t="shared" si="0"/>
        <v>0</v>
      </c>
      <c r="G45" s="27"/>
    </row>
    <row r="46" spans="1:7" ht="36" customHeight="1" x14ac:dyDescent="0.25">
      <c r="A46" s="7">
        <v>39</v>
      </c>
      <c r="B46" s="16" t="s">
        <v>32</v>
      </c>
      <c r="C46" s="36">
        <v>5.2</v>
      </c>
      <c r="D46" s="36">
        <v>5.2</v>
      </c>
      <c r="E46" s="36">
        <f t="shared" si="1"/>
        <v>100</v>
      </c>
      <c r="F46" s="36">
        <f t="shared" si="0"/>
        <v>0</v>
      </c>
      <c r="G46" s="20"/>
    </row>
    <row r="47" spans="1:7" s="19" customFormat="1" ht="31.5" x14ac:dyDescent="0.2">
      <c r="A47" s="12">
        <v>40</v>
      </c>
      <c r="B47" s="15" t="s">
        <v>31</v>
      </c>
      <c r="C47" s="9">
        <f>C48+C49+C51+C52</f>
        <v>7327.7999999999993</v>
      </c>
      <c r="D47" s="9">
        <f>D48+D49+D51+D52+D50</f>
        <v>9107.6</v>
      </c>
      <c r="E47" s="9">
        <f t="shared" si="1"/>
        <v>124.28832664646963</v>
      </c>
      <c r="F47" s="9">
        <f t="shared" si="0"/>
        <v>1779.8000000000011</v>
      </c>
    </row>
    <row r="48" spans="1:7" ht="99.75" customHeight="1" x14ac:dyDescent="0.25">
      <c r="A48" s="7">
        <v>41</v>
      </c>
      <c r="B48" s="14" t="s">
        <v>19</v>
      </c>
      <c r="C48" s="36">
        <v>96</v>
      </c>
      <c r="D48" s="36">
        <v>81.599999999999994</v>
      </c>
      <c r="E48" s="36">
        <f t="shared" si="1"/>
        <v>85</v>
      </c>
      <c r="F48" s="36">
        <f t="shared" si="0"/>
        <v>-14.400000000000006</v>
      </c>
    </row>
    <row r="49" spans="1:6" ht="83.25" customHeight="1" x14ac:dyDescent="0.25">
      <c r="A49" s="7">
        <v>42</v>
      </c>
      <c r="B49" s="14" t="s">
        <v>46</v>
      </c>
      <c r="C49" s="36">
        <v>5176.5</v>
      </c>
      <c r="D49" s="36">
        <v>8413.4</v>
      </c>
      <c r="E49" s="36">
        <f t="shared" si="1"/>
        <v>162.53066743938953</v>
      </c>
      <c r="F49" s="36">
        <f t="shared" si="0"/>
        <v>3236.8999999999996</v>
      </c>
    </row>
    <row r="50" spans="1:6" ht="49.5" customHeight="1" x14ac:dyDescent="0.25">
      <c r="A50" s="7">
        <v>43</v>
      </c>
      <c r="B50" s="16" t="s">
        <v>47</v>
      </c>
      <c r="C50" s="36">
        <v>0</v>
      </c>
      <c r="D50" s="36">
        <v>3.1</v>
      </c>
      <c r="E50" s="36"/>
      <c r="F50" s="36">
        <f t="shared" si="0"/>
        <v>3.1</v>
      </c>
    </row>
    <row r="51" spans="1:6" ht="86.25" customHeight="1" x14ac:dyDescent="0.25">
      <c r="A51" s="7">
        <v>44</v>
      </c>
      <c r="B51" s="14" t="s">
        <v>20</v>
      </c>
      <c r="C51" s="36">
        <v>891.2</v>
      </c>
      <c r="D51" s="36">
        <v>609.5</v>
      </c>
      <c r="E51" s="36">
        <f t="shared" si="1"/>
        <v>68.390933572710949</v>
      </c>
      <c r="F51" s="36">
        <f t="shared" si="0"/>
        <v>-281.70000000000005</v>
      </c>
    </row>
    <row r="52" spans="1:6" ht="19.5" customHeight="1" x14ac:dyDescent="0.25">
      <c r="A52" s="7">
        <v>45</v>
      </c>
      <c r="B52" s="14" t="s">
        <v>14</v>
      </c>
      <c r="C52" s="36">
        <v>1164.0999999999999</v>
      </c>
      <c r="D52" s="36">
        <v>0</v>
      </c>
      <c r="E52" s="36"/>
      <c r="F52" s="36">
        <f t="shared" si="0"/>
        <v>-1164.0999999999999</v>
      </c>
    </row>
    <row r="53" spans="1:6" s="19" customFormat="1" ht="33" customHeight="1" x14ac:dyDescent="0.2">
      <c r="A53" s="12">
        <v>46</v>
      </c>
      <c r="B53" s="15" t="s">
        <v>58</v>
      </c>
      <c r="C53" s="9">
        <f>C54</f>
        <v>0</v>
      </c>
      <c r="D53" s="9">
        <f>D54</f>
        <v>194.3</v>
      </c>
      <c r="E53" s="9"/>
      <c r="F53" s="9">
        <f t="shared" si="0"/>
        <v>194.3</v>
      </c>
    </row>
    <row r="54" spans="1:6" ht="33.75" customHeight="1" x14ac:dyDescent="0.25">
      <c r="A54" s="7">
        <v>47</v>
      </c>
      <c r="B54" s="14" t="s">
        <v>59</v>
      </c>
      <c r="C54" s="36">
        <v>0</v>
      </c>
      <c r="D54" s="36">
        <v>194.3</v>
      </c>
      <c r="E54" s="36"/>
      <c r="F54" s="36">
        <f t="shared" si="0"/>
        <v>194.3</v>
      </c>
    </row>
    <row r="55" spans="1:6" s="19" customFormat="1" ht="31.5" x14ac:dyDescent="0.2">
      <c r="A55" s="12">
        <v>48</v>
      </c>
      <c r="B55" s="15" t="s">
        <v>70</v>
      </c>
      <c r="C55" s="10">
        <f>C56+C57</f>
        <v>25</v>
      </c>
      <c r="D55" s="10">
        <f>D56+D57</f>
        <v>590</v>
      </c>
      <c r="E55" s="9" t="s">
        <v>78</v>
      </c>
      <c r="F55" s="9">
        <f t="shared" si="0"/>
        <v>565</v>
      </c>
    </row>
    <row r="56" spans="1:6" ht="31.5" x14ac:dyDescent="0.25">
      <c r="A56" s="7">
        <v>49</v>
      </c>
      <c r="B56" s="14" t="s">
        <v>21</v>
      </c>
      <c r="C56" s="11">
        <v>25</v>
      </c>
      <c r="D56" s="11">
        <v>90</v>
      </c>
      <c r="E56" s="36" t="s">
        <v>60</v>
      </c>
      <c r="F56" s="36">
        <f t="shared" si="0"/>
        <v>65</v>
      </c>
    </row>
    <row r="57" spans="1:6" ht="36" customHeight="1" x14ac:dyDescent="0.25">
      <c r="A57" s="7">
        <v>50</v>
      </c>
      <c r="B57" s="14" t="s">
        <v>32</v>
      </c>
      <c r="C57" s="11">
        <v>0</v>
      </c>
      <c r="D57" s="11">
        <v>500</v>
      </c>
      <c r="E57" s="36"/>
      <c r="F57" s="36">
        <f t="shared" si="0"/>
        <v>500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6"/>
  <sheetViews>
    <sheetView workbookViewId="0">
      <selection activeCell="E19" sqref="E19"/>
    </sheetView>
  </sheetViews>
  <sheetFormatPr defaultRowHeight="15" x14ac:dyDescent="0.25"/>
  <cols>
    <col min="1" max="1" width="5.42578125" style="35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7" t="s">
        <v>71</v>
      </c>
      <c r="B2" s="37"/>
      <c r="C2" s="37"/>
      <c r="D2" s="37"/>
      <c r="E2" s="37"/>
      <c r="F2" s="37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38" t="s">
        <v>0</v>
      </c>
      <c r="B5" s="39" t="s">
        <v>1</v>
      </c>
      <c r="C5" s="40" t="s">
        <v>73</v>
      </c>
      <c r="D5" s="40" t="s">
        <v>72</v>
      </c>
      <c r="E5" s="40"/>
      <c r="F5" s="40"/>
    </row>
    <row r="6" spans="1:13" ht="36" customHeight="1" x14ac:dyDescent="0.25">
      <c r="A6" s="38"/>
      <c r="B6" s="39"/>
      <c r="C6" s="40"/>
      <c r="D6" s="40" t="s">
        <v>2</v>
      </c>
      <c r="E6" s="40" t="s">
        <v>3</v>
      </c>
      <c r="F6" s="40"/>
    </row>
    <row r="7" spans="1:13" ht="21" customHeight="1" x14ac:dyDescent="0.25">
      <c r="A7" s="38"/>
      <c r="B7" s="39"/>
      <c r="C7" s="40"/>
      <c r="D7" s="40"/>
      <c r="E7" s="34" t="s">
        <v>4</v>
      </c>
      <c r="F7" s="34" t="s">
        <v>5</v>
      </c>
    </row>
    <row r="8" spans="1:13" ht="21" customHeight="1" x14ac:dyDescent="0.25">
      <c r="A8" s="12">
        <v>1</v>
      </c>
      <c r="B8" s="8" t="s">
        <v>7</v>
      </c>
      <c r="C8" s="9">
        <f>C9+C11+C12</f>
        <v>230.5</v>
      </c>
      <c r="D8" s="9">
        <f>D9+D11+D12+D13+D10</f>
        <v>266</v>
      </c>
      <c r="E8" s="9">
        <f>D8/C8*100</f>
        <v>115.40130151843817</v>
      </c>
      <c r="F8" s="9">
        <f>D8-C8</f>
        <v>35.5</v>
      </c>
    </row>
    <row r="9" spans="1:13" ht="81" customHeight="1" x14ac:dyDescent="0.25">
      <c r="A9" s="7">
        <v>2</v>
      </c>
      <c r="B9" s="14" t="s">
        <v>15</v>
      </c>
      <c r="C9" s="34">
        <v>16</v>
      </c>
      <c r="D9" s="34">
        <v>61</v>
      </c>
      <c r="E9" s="34" t="s">
        <v>60</v>
      </c>
      <c r="F9" s="34">
        <f t="shared" ref="F9:F56" si="0">D9-C9</f>
        <v>45</v>
      </c>
    </row>
    <row r="10" spans="1:13" ht="54.75" customHeight="1" x14ac:dyDescent="0.25">
      <c r="A10" s="7">
        <v>3</v>
      </c>
      <c r="B10" s="14" t="s">
        <v>61</v>
      </c>
      <c r="C10" s="34">
        <v>0</v>
      </c>
      <c r="D10" s="34">
        <v>1.8</v>
      </c>
      <c r="E10" s="34"/>
      <c r="F10" s="34">
        <f t="shared" si="0"/>
        <v>1.8</v>
      </c>
    </row>
    <row r="11" spans="1:13" ht="49.5" customHeight="1" x14ac:dyDescent="0.25">
      <c r="A11" s="7">
        <v>4</v>
      </c>
      <c r="B11" s="14" t="s">
        <v>16</v>
      </c>
      <c r="C11" s="34">
        <v>71.7</v>
      </c>
      <c r="D11" s="34">
        <v>59.5</v>
      </c>
      <c r="E11" s="34">
        <f t="shared" ref="E11:E50" si="1">D11/C11*100</f>
        <v>82.984658298465831</v>
      </c>
      <c r="F11" s="34">
        <f t="shared" si="0"/>
        <v>-12.200000000000003</v>
      </c>
    </row>
    <row r="12" spans="1:13" ht="50.25" customHeight="1" x14ac:dyDescent="0.25">
      <c r="A12" s="7">
        <v>5</v>
      </c>
      <c r="B12" s="14" t="s">
        <v>8</v>
      </c>
      <c r="C12" s="34">
        <v>142.80000000000001</v>
      </c>
      <c r="D12" s="34">
        <v>142.80000000000001</v>
      </c>
      <c r="E12" s="34">
        <f t="shared" si="1"/>
        <v>100</v>
      </c>
      <c r="F12" s="34">
        <f t="shared" si="0"/>
        <v>0</v>
      </c>
    </row>
    <row r="13" spans="1:13" ht="18.75" customHeight="1" x14ac:dyDescent="0.25">
      <c r="A13" s="7">
        <v>6</v>
      </c>
      <c r="B13" s="14" t="s">
        <v>50</v>
      </c>
      <c r="C13" s="34">
        <v>0</v>
      </c>
      <c r="D13" s="34">
        <v>0.9</v>
      </c>
      <c r="E13" s="34"/>
      <c r="F13" s="34">
        <f t="shared" si="0"/>
        <v>0.9</v>
      </c>
    </row>
    <row r="14" spans="1:13" s="19" customFormat="1" ht="33.75" customHeight="1" x14ac:dyDescent="0.2">
      <c r="A14" s="12">
        <v>7</v>
      </c>
      <c r="B14" s="15" t="s">
        <v>28</v>
      </c>
      <c r="C14" s="9">
        <f>C15+C16+C17+C18+C19+C20+C21+C22+C24+C23</f>
        <v>42117.7</v>
      </c>
      <c r="D14" s="9">
        <f>D15+D16+D17+D18+D19+D20+D21+D22+D24+D23</f>
        <v>32083.8</v>
      </c>
      <c r="E14" s="9">
        <f t="shared" si="1"/>
        <v>76.176524359117423</v>
      </c>
      <c r="F14" s="9">
        <f t="shared" si="0"/>
        <v>-10033.899999999998</v>
      </c>
    </row>
    <row r="15" spans="1:13" ht="81" customHeight="1" x14ac:dyDescent="0.25">
      <c r="A15" s="7">
        <v>8</v>
      </c>
      <c r="B15" s="14" t="s">
        <v>9</v>
      </c>
      <c r="C15" s="34">
        <v>22181.4</v>
      </c>
      <c r="D15" s="34">
        <v>11363.9</v>
      </c>
      <c r="E15" s="34">
        <f t="shared" si="1"/>
        <v>51.231662564130296</v>
      </c>
      <c r="F15" s="34">
        <f t="shared" si="0"/>
        <v>-10817.500000000002</v>
      </c>
    </row>
    <row r="16" spans="1:13" ht="33.75" customHeight="1" x14ac:dyDescent="0.25">
      <c r="A16" s="7">
        <v>9</v>
      </c>
      <c r="B16" s="14" t="s">
        <v>25</v>
      </c>
      <c r="C16" s="34">
        <v>6672.1</v>
      </c>
      <c r="D16" s="34">
        <v>5347.9</v>
      </c>
      <c r="E16" s="34">
        <f t="shared" si="1"/>
        <v>80.153175162242761</v>
      </c>
      <c r="F16" s="34">
        <f t="shared" si="0"/>
        <v>-1324.2000000000007</v>
      </c>
    </row>
    <row r="17" spans="1:6" ht="52.5" customHeight="1" x14ac:dyDescent="0.25">
      <c r="A17" s="7">
        <v>10</v>
      </c>
      <c r="B17" s="14" t="s">
        <v>22</v>
      </c>
      <c r="C17" s="34">
        <v>194.8</v>
      </c>
      <c r="D17" s="34">
        <v>293.10000000000002</v>
      </c>
      <c r="E17" s="34">
        <f t="shared" si="1"/>
        <v>150.46201232032854</v>
      </c>
      <c r="F17" s="34">
        <f t="shared" si="0"/>
        <v>98.300000000000011</v>
      </c>
    </row>
    <row r="18" spans="1:6" ht="81" customHeight="1" x14ac:dyDescent="0.25">
      <c r="A18" s="7">
        <v>11</v>
      </c>
      <c r="B18" s="14" t="s">
        <v>15</v>
      </c>
      <c r="C18" s="34">
        <v>5883.3</v>
      </c>
      <c r="D18" s="34">
        <v>5054.6000000000004</v>
      </c>
      <c r="E18" s="34">
        <f t="shared" si="1"/>
        <v>85.914367786786329</v>
      </c>
      <c r="F18" s="34">
        <f t="shared" si="0"/>
        <v>-828.69999999999982</v>
      </c>
    </row>
    <row r="19" spans="1:6" ht="39" customHeight="1" x14ac:dyDescent="0.25">
      <c r="A19" s="7">
        <v>12</v>
      </c>
      <c r="B19" s="14" t="s">
        <v>12</v>
      </c>
      <c r="C19" s="34">
        <v>0</v>
      </c>
      <c r="D19" s="34">
        <v>408.9</v>
      </c>
      <c r="E19" s="34"/>
      <c r="F19" s="34">
        <f t="shared" si="0"/>
        <v>408.9</v>
      </c>
    </row>
    <row r="20" spans="1:6" ht="39" customHeight="1" x14ac:dyDescent="0.25">
      <c r="A20" s="7">
        <v>13</v>
      </c>
      <c r="B20" s="14" t="s">
        <v>33</v>
      </c>
      <c r="C20" s="34">
        <v>0</v>
      </c>
      <c r="D20" s="34">
        <v>8</v>
      </c>
      <c r="E20" s="34"/>
      <c r="F20" s="34">
        <f t="shared" si="0"/>
        <v>8</v>
      </c>
    </row>
    <row r="21" spans="1:6" ht="94.5" x14ac:dyDescent="0.25">
      <c r="A21" s="7">
        <v>14</v>
      </c>
      <c r="B21" s="14" t="s">
        <v>17</v>
      </c>
      <c r="C21" s="34">
        <v>3467</v>
      </c>
      <c r="D21" s="34">
        <v>2996</v>
      </c>
      <c r="E21" s="34">
        <f t="shared" si="1"/>
        <v>86.414767810787424</v>
      </c>
      <c r="F21" s="34">
        <f t="shared" si="0"/>
        <v>-471</v>
      </c>
    </row>
    <row r="22" spans="1:6" ht="63" x14ac:dyDescent="0.25">
      <c r="A22" s="7">
        <v>15</v>
      </c>
      <c r="B22" s="14" t="s">
        <v>23</v>
      </c>
      <c r="C22" s="34">
        <v>3250</v>
      </c>
      <c r="D22" s="34">
        <v>6122.3</v>
      </c>
      <c r="E22" s="34">
        <f t="shared" si="1"/>
        <v>188.37846153846155</v>
      </c>
      <c r="F22" s="34">
        <f t="shared" si="0"/>
        <v>2872.3</v>
      </c>
    </row>
    <row r="23" spans="1:6" ht="31.5" x14ac:dyDescent="0.25">
      <c r="A23" s="7">
        <v>16</v>
      </c>
      <c r="B23" s="14" t="s">
        <v>74</v>
      </c>
      <c r="C23" s="34">
        <v>0</v>
      </c>
      <c r="D23" s="34">
        <v>20</v>
      </c>
      <c r="E23" s="34"/>
      <c r="F23" s="34">
        <f t="shared" si="0"/>
        <v>20</v>
      </c>
    </row>
    <row r="24" spans="1:6" ht="47.25" x14ac:dyDescent="0.25">
      <c r="A24" s="7">
        <v>17</v>
      </c>
      <c r="B24" s="14" t="s">
        <v>8</v>
      </c>
      <c r="C24" s="34">
        <v>469.1</v>
      </c>
      <c r="D24" s="34">
        <v>469.1</v>
      </c>
      <c r="E24" s="34">
        <f t="shared" si="1"/>
        <v>100</v>
      </c>
      <c r="F24" s="34"/>
    </row>
    <row r="25" spans="1:6" s="19" customFormat="1" ht="21" customHeight="1" x14ac:dyDescent="0.2">
      <c r="A25" s="12">
        <v>18</v>
      </c>
      <c r="B25" s="15" t="s">
        <v>29</v>
      </c>
      <c r="C25" s="13">
        <f>C27+C28+C26</f>
        <v>1965552.3</v>
      </c>
      <c r="D25" s="13">
        <f>D27+D28+D26</f>
        <v>1085559.8</v>
      </c>
      <c r="E25" s="9">
        <f t="shared" si="1"/>
        <v>55.229250323178888</v>
      </c>
      <c r="F25" s="9">
        <f t="shared" si="0"/>
        <v>-879992.5</v>
      </c>
    </row>
    <row r="26" spans="1:6" ht="49.5" customHeight="1" x14ac:dyDescent="0.25">
      <c r="A26" s="7">
        <v>19</v>
      </c>
      <c r="B26" s="14" t="s">
        <v>49</v>
      </c>
      <c r="C26" s="24">
        <v>0</v>
      </c>
      <c r="D26" s="24">
        <v>0.2</v>
      </c>
      <c r="E26" s="34"/>
      <c r="F26" s="34">
        <f t="shared" si="0"/>
        <v>0.2</v>
      </c>
    </row>
    <row r="27" spans="1:6" ht="31.5" x14ac:dyDescent="0.25">
      <c r="A27" s="7">
        <v>20</v>
      </c>
      <c r="B27" s="16" t="s">
        <v>10</v>
      </c>
      <c r="C27" s="23">
        <v>1983497.2</v>
      </c>
      <c r="D27" s="34">
        <v>1103504.5</v>
      </c>
      <c r="E27" s="34">
        <f t="shared" si="1"/>
        <v>55.634285745399595</v>
      </c>
      <c r="F27" s="34">
        <f t="shared" si="0"/>
        <v>-879992.7</v>
      </c>
    </row>
    <row r="28" spans="1:6" ht="47.25" x14ac:dyDescent="0.25">
      <c r="A28" s="7">
        <v>21</v>
      </c>
      <c r="B28" s="17" t="s">
        <v>11</v>
      </c>
      <c r="C28" s="34">
        <v>-17944.900000000001</v>
      </c>
      <c r="D28" s="34">
        <v>-17944.900000000001</v>
      </c>
      <c r="E28" s="34">
        <f t="shared" si="1"/>
        <v>100</v>
      </c>
      <c r="F28" s="34">
        <f t="shared" si="0"/>
        <v>0</v>
      </c>
    </row>
    <row r="29" spans="1:6" s="19" customFormat="1" ht="51" customHeight="1" x14ac:dyDescent="0.2">
      <c r="A29" s="12">
        <v>22</v>
      </c>
      <c r="B29" s="15" t="s">
        <v>24</v>
      </c>
      <c r="C29" s="9">
        <f>C30+C31</f>
        <v>1113.4000000000001</v>
      </c>
      <c r="D29" s="9">
        <f>D30+D31+D32</f>
        <v>643.9</v>
      </c>
      <c r="E29" s="9">
        <f t="shared" si="1"/>
        <v>57.831866355308058</v>
      </c>
      <c r="F29" s="9">
        <f t="shared" si="0"/>
        <v>-469.50000000000011</v>
      </c>
    </row>
    <row r="30" spans="1:6" ht="35.25" customHeight="1" x14ac:dyDescent="0.25">
      <c r="A30" s="7">
        <v>23</v>
      </c>
      <c r="B30" s="16" t="s">
        <v>48</v>
      </c>
      <c r="C30" s="34">
        <v>1102.4000000000001</v>
      </c>
      <c r="D30" s="34">
        <v>643</v>
      </c>
      <c r="E30" s="34">
        <f t="shared" si="1"/>
        <v>58.327285921625538</v>
      </c>
      <c r="F30" s="34">
        <f t="shared" si="0"/>
        <v>-459.40000000000009</v>
      </c>
    </row>
    <row r="31" spans="1:6" ht="36.75" customHeight="1" x14ac:dyDescent="0.25">
      <c r="A31" s="7">
        <v>24</v>
      </c>
      <c r="B31" s="16" t="s">
        <v>32</v>
      </c>
      <c r="C31" s="34">
        <v>11</v>
      </c>
      <c r="D31" s="34">
        <v>0</v>
      </c>
      <c r="E31" s="34"/>
      <c r="F31" s="34">
        <f t="shared" si="0"/>
        <v>-11</v>
      </c>
    </row>
    <row r="32" spans="1:6" ht="69" customHeight="1" x14ac:dyDescent="0.25">
      <c r="A32" s="7">
        <v>25</v>
      </c>
      <c r="B32" s="16" t="s">
        <v>45</v>
      </c>
      <c r="C32" s="34">
        <v>0</v>
      </c>
      <c r="D32" s="34">
        <v>0.9</v>
      </c>
      <c r="E32" s="34"/>
      <c r="F32" s="34">
        <f t="shared" si="0"/>
        <v>0.9</v>
      </c>
    </row>
    <row r="33" spans="1:7" s="19" customFormat="1" ht="18.75" customHeight="1" x14ac:dyDescent="0.2">
      <c r="A33" s="12">
        <v>26</v>
      </c>
      <c r="B33" s="15" t="s">
        <v>30</v>
      </c>
      <c r="C33" s="9">
        <f>C34+C35+C38+C43+C41+C37</f>
        <v>3865</v>
      </c>
      <c r="D33" s="9">
        <f>D34+D35+D38+D43+D41+D37+D39+D40+D36+D42</f>
        <v>3094.7999999999997</v>
      </c>
      <c r="E33" s="9">
        <f t="shared" si="1"/>
        <v>80.07244501940491</v>
      </c>
      <c r="F33" s="9">
        <f t="shared" si="0"/>
        <v>-770.20000000000027</v>
      </c>
    </row>
    <row r="34" spans="1:7" ht="31.5" x14ac:dyDescent="0.25">
      <c r="A34" s="7">
        <v>27</v>
      </c>
      <c r="B34" s="14" t="s">
        <v>26</v>
      </c>
      <c r="C34" s="34">
        <v>1400.4</v>
      </c>
      <c r="D34" s="34">
        <v>653.1</v>
      </c>
      <c r="E34" s="34">
        <f t="shared" si="1"/>
        <v>46.636675235646955</v>
      </c>
      <c r="F34" s="34">
        <f t="shared" si="0"/>
        <v>-747.30000000000007</v>
      </c>
    </row>
    <row r="35" spans="1:7" ht="31.5" x14ac:dyDescent="0.25">
      <c r="A35" s="7">
        <v>28</v>
      </c>
      <c r="B35" s="16" t="s">
        <v>12</v>
      </c>
      <c r="C35" s="34">
        <v>158</v>
      </c>
      <c r="D35" s="34">
        <v>96.4</v>
      </c>
      <c r="E35" s="34">
        <f t="shared" si="1"/>
        <v>61.012658227848107</v>
      </c>
      <c r="F35" s="34">
        <f t="shared" si="0"/>
        <v>-61.599999999999994</v>
      </c>
    </row>
    <row r="36" spans="1:7" ht="16.5" customHeight="1" x14ac:dyDescent="0.25">
      <c r="A36" s="7">
        <v>29</v>
      </c>
      <c r="B36" s="16" t="s">
        <v>18</v>
      </c>
      <c r="C36" s="34">
        <v>0</v>
      </c>
      <c r="D36" s="34">
        <v>0.5</v>
      </c>
      <c r="E36" s="34"/>
      <c r="F36" s="34">
        <f t="shared" si="0"/>
        <v>0.5</v>
      </c>
    </row>
    <row r="37" spans="1:7" ht="31.5" x14ac:dyDescent="0.25">
      <c r="A37" s="7">
        <v>30</v>
      </c>
      <c r="B37" s="14" t="s">
        <v>32</v>
      </c>
      <c r="C37" s="34">
        <v>0</v>
      </c>
      <c r="D37" s="34">
        <v>53.5</v>
      </c>
      <c r="E37" s="34"/>
      <c r="F37" s="34">
        <f t="shared" si="0"/>
        <v>53.5</v>
      </c>
    </row>
    <row r="38" spans="1:7" ht="31.5" x14ac:dyDescent="0.25">
      <c r="A38" s="7">
        <v>31</v>
      </c>
      <c r="B38" s="14" t="s">
        <v>13</v>
      </c>
      <c r="C38" s="34">
        <v>51.7</v>
      </c>
      <c r="D38" s="34">
        <v>32.700000000000003</v>
      </c>
      <c r="E38" s="34">
        <f t="shared" si="1"/>
        <v>63.249516441005802</v>
      </c>
      <c r="F38" s="34">
        <f t="shared" si="0"/>
        <v>-19</v>
      </c>
    </row>
    <row r="39" spans="1:7" ht="85.5" customHeight="1" x14ac:dyDescent="0.25">
      <c r="A39" s="7">
        <v>32</v>
      </c>
      <c r="B39" s="14" t="s">
        <v>57</v>
      </c>
      <c r="C39" s="34">
        <v>0</v>
      </c>
      <c r="D39" s="34">
        <v>1.9</v>
      </c>
      <c r="E39" s="34"/>
      <c r="F39" s="34">
        <f t="shared" si="0"/>
        <v>1.9</v>
      </c>
    </row>
    <row r="40" spans="1:7" ht="70.5" customHeight="1" x14ac:dyDescent="0.25">
      <c r="A40" s="7">
        <v>33</v>
      </c>
      <c r="B40" s="14" t="s">
        <v>45</v>
      </c>
      <c r="C40" s="34">
        <v>0</v>
      </c>
      <c r="D40" s="34">
        <v>0.2</v>
      </c>
      <c r="E40" s="34"/>
      <c r="F40" s="34">
        <f t="shared" si="0"/>
        <v>0.2</v>
      </c>
    </row>
    <row r="41" spans="1:7" ht="47.25" x14ac:dyDescent="0.25">
      <c r="A41" s="7">
        <v>34</v>
      </c>
      <c r="B41" s="14" t="s">
        <v>8</v>
      </c>
      <c r="C41" s="34">
        <v>2.5</v>
      </c>
      <c r="D41" s="34">
        <v>2.5</v>
      </c>
      <c r="E41" s="34">
        <f t="shared" si="1"/>
        <v>100</v>
      </c>
      <c r="F41" s="34">
        <f t="shared" si="0"/>
        <v>0</v>
      </c>
    </row>
    <row r="42" spans="1:7" ht="47.25" x14ac:dyDescent="0.25">
      <c r="A42" s="7">
        <v>35</v>
      </c>
      <c r="B42" s="14" t="s">
        <v>75</v>
      </c>
      <c r="C42" s="34">
        <v>0</v>
      </c>
      <c r="D42" s="34">
        <v>1.5</v>
      </c>
      <c r="E42" s="34"/>
      <c r="F42" s="34">
        <f t="shared" si="0"/>
        <v>1.5</v>
      </c>
    </row>
    <row r="43" spans="1:7" ht="18" customHeight="1" x14ac:dyDescent="0.25">
      <c r="A43" s="7">
        <v>36</v>
      </c>
      <c r="B43" s="18" t="s">
        <v>14</v>
      </c>
      <c r="C43" s="34">
        <v>2252.4</v>
      </c>
      <c r="D43" s="34">
        <v>2252.5</v>
      </c>
      <c r="E43" s="34">
        <f t="shared" si="1"/>
        <v>100.0044397087551</v>
      </c>
      <c r="F43" s="34">
        <f t="shared" si="0"/>
        <v>9.9999999999909051E-2</v>
      </c>
      <c r="G43" s="20"/>
    </row>
    <row r="44" spans="1:7" s="19" customFormat="1" ht="30" customHeight="1" x14ac:dyDescent="0.2">
      <c r="A44" s="12">
        <v>37</v>
      </c>
      <c r="B44" s="22" t="s">
        <v>37</v>
      </c>
      <c r="C44" s="9">
        <f>C45</f>
        <v>5.2</v>
      </c>
      <c r="D44" s="9">
        <f>D45</f>
        <v>5.2</v>
      </c>
      <c r="E44" s="9">
        <f t="shared" si="1"/>
        <v>100</v>
      </c>
      <c r="F44" s="9"/>
      <c r="G44" s="27"/>
    </row>
    <row r="45" spans="1:7" ht="36" customHeight="1" x14ac:dyDescent="0.25">
      <c r="A45" s="7">
        <v>38</v>
      </c>
      <c r="B45" s="16" t="s">
        <v>32</v>
      </c>
      <c r="C45" s="34">
        <v>5.2</v>
      </c>
      <c r="D45" s="34">
        <v>5.2</v>
      </c>
      <c r="E45" s="34">
        <f t="shared" si="1"/>
        <v>100</v>
      </c>
      <c r="F45" s="34"/>
      <c r="G45" s="20"/>
    </row>
    <row r="46" spans="1:7" s="19" customFormat="1" ht="31.5" x14ac:dyDescent="0.2">
      <c r="A46" s="12">
        <v>39</v>
      </c>
      <c r="B46" s="15" t="s">
        <v>31</v>
      </c>
      <c r="C46" s="9">
        <f>C47+C48+C50+C52</f>
        <v>7327.7999999999993</v>
      </c>
      <c r="D46" s="9">
        <f>D47+D48+D50+D52+D49+D51</f>
        <v>7899.3</v>
      </c>
      <c r="E46" s="9">
        <f t="shared" si="1"/>
        <v>107.79906656841072</v>
      </c>
      <c r="F46" s="9">
        <f t="shared" si="0"/>
        <v>571.50000000000091</v>
      </c>
    </row>
    <row r="47" spans="1:7" ht="99.75" customHeight="1" x14ac:dyDescent="0.25">
      <c r="A47" s="7">
        <v>40</v>
      </c>
      <c r="B47" s="14" t="s">
        <v>19</v>
      </c>
      <c r="C47" s="34">
        <v>96</v>
      </c>
      <c r="D47" s="34">
        <v>73.599999999999994</v>
      </c>
      <c r="E47" s="34">
        <f t="shared" si="1"/>
        <v>76.666666666666657</v>
      </c>
      <c r="F47" s="34">
        <f t="shared" si="0"/>
        <v>-22.400000000000006</v>
      </c>
    </row>
    <row r="48" spans="1:7" ht="83.25" customHeight="1" x14ac:dyDescent="0.25">
      <c r="A48" s="7">
        <v>41</v>
      </c>
      <c r="B48" s="14" t="s">
        <v>46</v>
      </c>
      <c r="C48" s="34">
        <v>5176.5</v>
      </c>
      <c r="D48" s="34">
        <v>7359.3</v>
      </c>
      <c r="E48" s="34">
        <f t="shared" si="1"/>
        <v>142.16748768472905</v>
      </c>
      <c r="F48" s="34">
        <f t="shared" si="0"/>
        <v>2182.8000000000002</v>
      </c>
    </row>
    <row r="49" spans="1:6" ht="49.5" customHeight="1" x14ac:dyDescent="0.25">
      <c r="A49" s="7">
        <v>42</v>
      </c>
      <c r="B49" s="16" t="s">
        <v>47</v>
      </c>
      <c r="C49" s="34">
        <v>0</v>
      </c>
      <c r="D49" s="34">
        <v>3.1</v>
      </c>
      <c r="E49" s="34"/>
      <c r="F49" s="34">
        <f t="shared" si="0"/>
        <v>3.1</v>
      </c>
    </row>
    <row r="50" spans="1:6" ht="86.25" customHeight="1" x14ac:dyDescent="0.25">
      <c r="A50" s="7">
        <v>43</v>
      </c>
      <c r="B50" s="14" t="s">
        <v>20</v>
      </c>
      <c r="C50" s="34">
        <v>891.2</v>
      </c>
      <c r="D50" s="34">
        <v>462.4</v>
      </c>
      <c r="E50" s="34">
        <f t="shared" si="1"/>
        <v>51.885098743267498</v>
      </c>
      <c r="F50" s="34">
        <f t="shared" si="0"/>
        <v>-428.80000000000007</v>
      </c>
    </row>
    <row r="51" spans="1:6" ht="31.5" customHeight="1" x14ac:dyDescent="0.25">
      <c r="A51" s="7">
        <v>44</v>
      </c>
      <c r="B51" s="14" t="s">
        <v>41</v>
      </c>
      <c r="C51" s="34">
        <v>0</v>
      </c>
      <c r="D51" s="34">
        <v>0.9</v>
      </c>
      <c r="E51" s="34"/>
      <c r="F51" s="34">
        <f t="shared" si="0"/>
        <v>0.9</v>
      </c>
    </row>
    <row r="52" spans="1:6" ht="19.5" customHeight="1" x14ac:dyDescent="0.25">
      <c r="A52" s="7">
        <v>45</v>
      </c>
      <c r="B52" s="14" t="s">
        <v>14</v>
      </c>
      <c r="C52" s="34">
        <v>1164.0999999999999</v>
      </c>
      <c r="D52" s="34">
        <v>0</v>
      </c>
      <c r="E52" s="34"/>
      <c r="F52" s="34">
        <f t="shared" si="0"/>
        <v>-1164.0999999999999</v>
      </c>
    </row>
    <row r="53" spans="1:6" s="19" customFormat="1" ht="33" customHeight="1" x14ac:dyDescent="0.2">
      <c r="A53" s="12">
        <v>46</v>
      </c>
      <c r="B53" s="15" t="s">
        <v>58</v>
      </c>
      <c r="C53" s="9">
        <f>C54</f>
        <v>0</v>
      </c>
      <c r="D53" s="9">
        <f>D54</f>
        <v>194.3</v>
      </c>
      <c r="E53" s="9"/>
      <c r="F53" s="9">
        <f t="shared" si="0"/>
        <v>194.3</v>
      </c>
    </row>
    <row r="54" spans="1:6" ht="33.75" customHeight="1" x14ac:dyDescent="0.25">
      <c r="A54" s="7">
        <v>47</v>
      </c>
      <c r="B54" s="14" t="s">
        <v>59</v>
      </c>
      <c r="C54" s="34">
        <v>0</v>
      </c>
      <c r="D54" s="34">
        <v>194.3</v>
      </c>
      <c r="E54" s="34"/>
      <c r="F54" s="34">
        <f t="shared" si="0"/>
        <v>194.3</v>
      </c>
    </row>
    <row r="55" spans="1:6" s="19" customFormat="1" ht="31.5" x14ac:dyDescent="0.2">
      <c r="A55" s="12">
        <v>48</v>
      </c>
      <c r="B55" s="15" t="s">
        <v>70</v>
      </c>
      <c r="C55" s="10">
        <f>C56</f>
        <v>25</v>
      </c>
      <c r="D55" s="10">
        <f>D56</f>
        <v>90</v>
      </c>
      <c r="E55" s="9" t="s">
        <v>60</v>
      </c>
      <c r="F55" s="9">
        <f t="shared" si="0"/>
        <v>65</v>
      </c>
    </row>
    <row r="56" spans="1:6" ht="36" customHeight="1" x14ac:dyDescent="0.25">
      <c r="A56" s="7">
        <v>49</v>
      </c>
      <c r="B56" s="14" t="s">
        <v>21</v>
      </c>
      <c r="C56" s="11">
        <v>25</v>
      </c>
      <c r="D56" s="11">
        <v>90</v>
      </c>
      <c r="E56" s="34" t="s">
        <v>60</v>
      </c>
      <c r="F56" s="34">
        <f t="shared" si="0"/>
        <v>65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5"/>
  <sheetViews>
    <sheetView workbookViewId="0">
      <selection activeCell="F54" sqref="F54"/>
    </sheetView>
  </sheetViews>
  <sheetFormatPr defaultRowHeight="15" x14ac:dyDescent="0.25"/>
  <cols>
    <col min="1" max="1" width="5.42578125" style="35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7" t="s">
        <v>67</v>
      </c>
      <c r="B2" s="37"/>
      <c r="C2" s="37"/>
      <c r="D2" s="37"/>
      <c r="E2" s="37"/>
      <c r="F2" s="37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38" t="s">
        <v>0</v>
      </c>
      <c r="B5" s="39" t="s">
        <v>1</v>
      </c>
      <c r="C5" s="40" t="s">
        <v>65</v>
      </c>
      <c r="D5" s="40" t="s">
        <v>66</v>
      </c>
      <c r="E5" s="40"/>
      <c r="F5" s="40"/>
    </row>
    <row r="6" spans="1:13" ht="36" customHeight="1" x14ac:dyDescent="0.25">
      <c r="A6" s="38"/>
      <c r="B6" s="39"/>
      <c r="C6" s="40"/>
      <c r="D6" s="40" t="s">
        <v>2</v>
      </c>
      <c r="E6" s="40" t="s">
        <v>3</v>
      </c>
      <c r="F6" s="40"/>
    </row>
    <row r="7" spans="1:13" ht="21" customHeight="1" x14ac:dyDescent="0.25">
      <c r="A7" s="38"/>
      <c r="B7" s="39"/>
      <c r="C7" s="40"/>
      <c r="D7" s="40"/>
      <c r="E7" s="33" t="s">
        <v>4</v>
      </c>
      <c r="F7" s="33" t="s">
        <v>5</v>
      </c>
    </row>
    <row r="8" spans="1:13" ht="21" customHeight="1" x14ac:dyDescent="0.25">
      <c r="A8" s="12">
        <v>1</v>
      </c>
      <c r="B8" s="8" t="s">
        <v>7</v>
      </c>
      <c r="C8" s="9">
        <f>C9+C11+C12</f>
        <v>211.4</v>
      </c>
      <c r="D8" s="9">
        <f>D9+D11+D12+D13+D10</f>
        <v>226.80000000000004</v>
      </c>
      <c r="E8" s="9">
        <f>D8/C8*100</f>
        <v>107.28476821192055</v>
      </c>
      <c r="F8" s="9">
        <f>D8-C8</f>
        <v>15.400000000000034</v>
      </c>
    </row>
    <row r="9" spans="1:13" ht="81" customHeight="1" x14ac:dyDescent="0.25">
      <c r="A9" s="7">
        <v>2</v>
      </c>
      <c r="B9" s="14" t="s">
        <v>15</v>
      </c>
      <c r="C9" s="33">
        <v>16</v>
      </c>
      <c r="D9" s="33">
        <v>41.3</v>
      </c>
      <c r="E9" s="33" t="s">
        <v>60</v>
      </c>
      <c r="F9" s="33">
        <f t="shared" ref="F9:F55" si="0">D9-C9</f>
        <v>25.299999999999997</v>
      </c>
    </row>
    <row r="10" spans="1:13" ht="54.75" customHeight="1" x14ac:dyDescent="0.25">
      <c r="A10" s="7">
        <v>3</v>
      </c>
      <c r="B10" s="14" t="s">
        <v>61</v>
      </c>
      <c r="C10" s="33">
        <v>0</v>
      </c>
      <c r="D10" s="33">
        <v>1.8</v>
      </c>
      <c r="E10" s="33"/>
      <c r="F10" s="33">
        <f t="shared" si="0"/>
        <v>1.8</v>
      </c>
    </row>
    <row r="11" spans="1:13" ht="49.5" customHeight="1" x14ac:dyDescent="0.25">
      <c r="A11" s="7">
        <v>4</v>
      </c>
      <c r="B11" s="14" t="s">
        <v>16</v>
      </c>
      <c r="C11" s="33">
        <v>71.7</v>
      </c>
      <c r="D11" s="33">
        <v>59.1</v>
      </c>
      <c r="E11" s="33">
        <f t="shared" ref="E11:E55" si="1">D11/C11*100</f>
        <v>82.426778242677827</v>
      </c>
      <c r="F11" s="33">
        <f t="shared" si="0"/>
        <v>-12.600000000000001</v>
      </c>
    </row>
    <row r="12" spans="1:13" ht="50.25" customHeight="1" x14ac:dyDescent="0.25">
      <c r="A12" s="7">
        <v>5</v>
      </c>
      <c r="B12" s="14" t="s">
        <v>8</v>
      </c>
      <c r="C12" s="33">
        <v>123.7</v>
      </c>
      <c r="D12" s="33">
        <v>123.7</v>
      </c>
      <c r="E12" s="33">
        <f t="shared" si="1"/>
        <v>100</v>
      </c>
      <c r="F12" s="33"/>
    </row>
    <row r="13" spans="1:13" ht="18.75" customHeight="1" x14ac:dyDescent="0.25">
      <c r="A13" s="7">
        <v>6</v>
      </c>
      <c r="B13" s="14" t="s">
        <v>50</v>
      </c>
      <c r="C13" s="33">
        <v>0</v>
      </c>
      <c r="D13" s="33">
        <v>0.9</v>
      </c>
      <c r="E13" s="33"/>
      <c r="F13" s="33">
        <f t="shared" si="0"/>
        <v>0.9</v>
      </c>
    </row>
    <row r="14" spans="1:13" s="19" customFormat="1" ht="33.75" customHeight="1" x14ac:dyDescent="0.2">
      <c r="A14" s="12">
        <v>7</v>
      </c>
      <c r="B14" s="15" t="s">
        <v>28</v>
      </c>
      <c r="C14" s="9">
        <f>C15+C16+C18+C19+C20+C21+C22+C23+C24</f>
        <v>41936</v>
      </c>
      <c r="D14" s="9">
        <f>D15+D16+D18+D19+D20+D21+D22+D23+D24+D17+D25</f>
        <v>27535.399999999998</v>
      </c>
      <c r="E14" s="9">
        <f t="shared" si="1"/>
        <v>65.660530331934382</v>
      </c>
      <c r="F14" s="9">
        <f t="shared" si="0"/>
        <v>-14400.600000000002</v>
      </c>
    </row>
    <row r="15" spans="1:13" ht="81" customHeight="1" x14ac:dyDescent="0.25">
      <c r="A15" s="7">
        <v>8</v>
      </c>
      <c r="B15" s="14" t="s">
        <v>9</v>
      </c>
      <c r="C15" s="33">
        <v>22181.4</v>
      </c>
      <c r="D15" s="33">
        <v>10725.3</v>
      </c>
      <c r="E15" s="33">
        <f t="shared" si="1"/>
        <v>48.352673861884277</v>
      </c>
      <c r="F15" s="33">
        <f t="shared" si="0"/>
        <v>-11456.100000000002</v>
      </c>
    </row>
    <row r="16" spans="1:13" ht="33.75" customHeight="1" x14ac:dyDescent="0.25">
      <c r="A16" s="7">
        <v>9</v>
      </c>
      <c r="B16" s="14" t="s">
        <v>25</v>
      </c>
      <c r="C16" s="33">
        <v>6672.1</v>
      </c>
      <c r="D16" s="33">
        <v>4888.8999999999996</v>
      </c>
      <c r="E16" s="33">
        <f t="shared" si="1"/>
        <v>73.273781867777757</v>
      </c>
      <c r="F16" s="33">
        <f t="shared" si="0"/>
        <v>-1783.2000000000007</v>
      </c>
    </row>
    <row r="17" spans="1:6" ht="46.5" customHeight="1" x14ac:dyDescent="0.25">
      <c r="A17" s="7">
        <v>10</v>
      </c>
      <c r="B17" s="14" t="s">
        <v>68</v>
      </c>
      <c r="C17" s="33">
        <v>0</v>
      </c>
      <c r="D17" s="33">
        <v>196.1</v>
      </c>
      <c r="E17" s="33"/>
      <c r="F17" s="33">
        <f t="shared" si="0"/>
        <v>196.1</v>
      </c>
    </row>
    <row r="18" spans="1:6" ht="52.5" customHeight="1" x14ac:dyDescent="0.25">
      <c r="A18" s="7">
        <v>11</v>
      </c>
      <c r="B18" s="14" t="s">
        <v>22</v>
      </c>
      <c r="C18" s="33">
        <v>194.8</v>
      </c>
      <c r="D18" s="33">
        <v>293.10000000000002</v>
      </c>
      <c r="E18" s="33">
        <f t="shared" si="1"/>
        <v>150.46201232032854</v>
      </c>
      <c r="F18" s="33">
        <f t="shared" si="0"/>
        <v>98.300000000000011</v>
      </c>
    </row>
    <row r="19" spans="1:6" ht="81" customHeight="1" x14ac:dyDescent="0.25">
      <c r="A19" s="7">
        <v>12</v>
      </c>
      <c r="B19" s="14" t="s">
        <v>15</v>
      </c>
      <c r="C19" s="33">
        <v>5883.3</v>
      </c>
      <c r="D19" s="33">
        <v>4651.3999999999996</v>
      </c>
      <c r="E19" s="33">
        <f t="shared" si="1"/>
        <v>79.061071167542025</v>
      </c>
      <c r="F19" s="33">
        <f t="shared" si="0"/>
        <v>-1231.9000000000005</v>
      </c>
    </row>
    <row r="20" spans="1:6" ht="39" customHeight="1" x14ac:dyDescent="0.25">
      <c r="A20" s="7">
        <v>13</v>
      </c>
      <c r="B20" s="14" t="s">
        <v>12</v>
      </c>
      <c r="C20" s="33">
        <v>0</v>
      </c>
      <c r="D20" s="33">
        <v>408.9</v>
      </c>
      <c r="E20" s="33"/>
      <c r="F20" s="33">
        <f t="shared" si="0"/>
        <v>408.9</v>
      </c>
    </row>
    <row r="21" spans="1:6" ht="39" customHeight="1" x14ac:dyDescent="0.25">
      <c r="A21" s="7">
        <v>14</v>
      </c>
      <c r="B21" s="14" t="s">
        <v>33</v>
      </c>
      <c r="C21" s="33">
        <v>0</v>
      </c>
      <c r="D21" s="33">
        <v>8</v>
      </c>
      <c r="E21" s="33"/>
      <c r="F21" s="33">
        <f t="shared" si="0"/>
        <v>8</v>
      </c>
    </row>
    <row r="22" spans="1:6" ht="94.5" x14ac:dyDescent="0.25">
      <c r="A22" s="7">
        <v>15</v>
      </c>
      <c r="B22" s="14" t="s">
        <v>17</v>
      </c>
      <c r="C22" s="33">
        <v>3467</v>
      </c>
      <c r="D22" s="33">
        <v>2941.8</v>
      </c>
      <c r="E22" s="33">
        <f t="shared" si="1"/>
        <v>84.851456590712431</v>
      </c>
      <c r="F22" s="33">
        <f t="shared" si="0"/>
        <v>-525.19999999999982</v>
      </c>
    </row>
    <row r="23" spans="1:6" ht="63" x14ac:dyDescent="0.25">
      <c r="A23" s="7">
        <v>16</v>
      </c>
      <c r="B23" s="14" t="s">
        <v>23</v>
      </c>
      <c r="C23" s="33">
        <v>3250</v>
      </c>
      <c r="D23" s="33">
        <v>3134.3</v>
      </c>
      <c r="E23" s="33">
        <f t="shared" si="1"/>
        <v>96.44</v>
      </c>
      <c r="F23" s="33">
        <f t="shared" si="0"/>
        <v>-115.69999999999982</v>
      </c>
    </row>
    <row r="24" spans="1:6" ht="47.25" x14ac:dyDescent="0.25">
      <c r="A24" s="7">
        <v>17</v>
      </c>
      <c r="B24" s="14" t="s">
        <v>8</v>
      </c>
      <c r="C24" s="33">
        <v>287.39999999999998</v>
      </c>
      <c r="D24" s="33">
        <v>287.39999999999998</v>
      </c>
      <c r="E24" s="33">
        <f t="shared" si="1"/>
        <v>100</v>
      </c>
      <c r="F24" s="33">
        <f t="shared" si="0"/>
        <v>0</v>
      </c>
    </row>
    <row r="25" spans="1:6" ht="15.75" x14ac:dyDescent="0.25">
      <c r="A25" s="7">
        <v>18</v>
      </c>
      <c r="B25" s="14" t="s">
        <v>69</v>
      </c>
      <c r="C25" s="33">
        <v>0</v>
      </c>
      <c r="D25" s="33">
        <v>0.2</v>
      </c>
      <c r="E25" s="33"/>
      <c r="F25" s="33">
        <f t="shared" si="0"/>
        <v>0.2</v>
      </c>
    </row>
    <row r="26" spans="1:6" s="19" customFormat="1" ht="21" customHeight="1" x14ac:dyDescent="0.2">
      <c r="A26" s="12">
        <v>19</v>
      </c>
      <c r="B26" s="15" t="s">
        <v>29</v>
      </c>
      <c r="C26" s="13">
        <f>C28+C29+C27</f>
        <v>1910579.1</v>
      </c>
      <c r="D26" s="13">
        <f>D28+D29+D27</f>
        <v>971904.4</v>
      </c>
      <c r="E26" s="9">
        <f t="shared" si="1"/>
        <v>50.869623770091486</v>
      </c>
      <c r="F26" s="9">
        <f t="shared" si="0"/>
        <v>-938674.70000000007</v>
      </c>
    </row>
    <row r="27" spans="1:6" ht="49.5" customHeight="1" x14ac:dyDescent="0.25">
      <c r="A27" s="7">
        <v>20</v>
      </c>
      <c r="B27" s="14" t="s">
        <v>49</v>
      </c>
      <c r="C27" s="24">
        <v>0</v>
      </c>
      <c r="D27" s="24">
        <v>0.3</v>
      </c>
      <c r="E27" s="33"/>
      <c r="F27" s="33">
        <f t="shared" si="0"/>
        <v>0.3</v>
      </c>
    </row>
    <row r="28" spans="1:6" ht="31.5" x14ac:dyDescent="0.25">
      <c r="A28" s="7">
        <v>21</v>
      </c>
      <c r="B28" s="16" t="s">
        <v>10</v>
      </c>
      <c r="C28" s="23">
        <v>1928524.1</v>
      </c>
      <c r="D28" s="33">
        <v>989849.1</v>
      </c>
      <c r="E28" s="33">
        <f t="shared" si="1"/>
        <v>51.326768485807349</v>
      </c>
      <c r="F28" s="33">
        <f t="shared" si="0"/>
        <v>-938675.00000000012</v>
      </c>
    </row>
    <row r="29" spans="1:6" ht="47.25" x14ac:dyDescent="0.25">
      <c r="A29" s="7">
        <v>22</v>
      </c>
      <c r="B29" s="17" t="s">
        <v>11</v>
      </c>
      <c r="C29" s="33">
        <v>-17945</v>
      </c>
      <c r="D29" s="33">
        <v>-17945</v>
      </c>
      <c r="E29" s="33">
        <f t="shared" si="1"/>
        <v>100</v>
      </c>
      <c r="F29" s="33"/>
    </row>
    <row r="30" spans="1:6" s="19" customFormat="1" ht="51" customHeight="1" x14ac:dyDescent="0.2">
      <c r="A30" s="12">
        <v>23</v>
      </c>
      <c r="B30" s="15" t="s">
        <v>24</v>
      </c>
      <c r="C30" s="9">
        <f>C31+C32</f>
        <v>1113.4000000000001</v>
      </c>
      <c r="D30" s="9">
        <f>D31+D32+D33</f>
        <v>552.1</v>
      </c>
      <c r="E30" s="9">
        <f t="shared" si="1"/>
        <v>49.586851086761271</v>
      </c>
      <c r="F30" s="9">
        <f t="shared" si="0"/>
        <v>-561.30000000000007</v>
      </c>
    </row>
    <row r="31" spans="1:6" ht="35.25" customHeight="1" x14ac:dyDescent="0.25">
      <c r="A31" s="7">
        <v>24</v>
      </c>
      <c r="B31" s="16" t="s">
        <v>48</v>
      </c>
      <c r="C31" s="33">
        <v>1102.4000000000001</v>
      </c>
      <c r="D31" s="33">
        <v>551.20000000000005</v>
      </c>
      <c r="E31" s="33">
        <f t="shared" si="1"/>
        <v>50</v>
      </c>
      <c r="F31" s="33">
        <f t="shared" si="0"/>
        <v>-551.20000000000005</v>
      </c>
    </row>
    <row r="32" spans="1:6" ht="36.75" customHeight="1" x14ac:dyDescent="0.25">
      <c r="A32" s="7">
        <v>25</v>
      </c>
      <c r="B32" s="16" t="s">
        <v>32</v>
      </c>
      <c r="C32" s="33">
        <v>11</v>
      </c>
      <c r="D32" s="33">
        <v>0</v>
      </c>
      <c r="E32" s="33"/>
      <c r="F32" s="33">
        <f t="shared" si="0"/>
        <v>-11</v>
      </c>
    </row>
    <row r="33" spans="1:7" ht="69" customHeight="1" x14ac:dyDescent="0.25">
      <c r="A33" s="7">
        <v>26</v>
      </c>
      <c r="B33" s="16" t="s">
        <v>45</v>
      </c>
      <c r="C33" s="33">
        <v>0</v>
      </c>
      <c r="D33" s="33">
        <v>0.9</v>
      </c>
      <c r="E33" s="33"/>
      <c r="F33" s="33">
        <f t="shared" si="0"/>
        <v>0.9</v>
      </c>
    </row>
    <row r="34" spans="1:7" s="19" customFormat="1" ht="18.75" customHeight="1" x14ac:dyDescent="0.2">
      <c r="A34" s="12">
        <v>27</v>
      </c>
      <c r="B34" s="15" t="s">
        <v>30</v>
      </c>
      <c r="C34" s="9">
        <f>C35+C36+C38+C43+C41+C37</f>
        <v>3487.5</v>
      </c>
      <c r="D34" s="9">
        <f>D35+D36+D38+D43+D41+D37+D39+D42+D40</f>
        <v>3078.8999999999996</v>
      </c>
      <c r="E34" s="9">
        <f t="shared" si="1"/>
        <v>88.283870967741933</v>
      </c>
      <c r="F34" s="9">
        <f t="shared" si="0"/>
        <v>-408.60000000000036</v>
      </c>
    </row>
    <row r="35" spans="1:7" ht="31.5" x14ac:dyDescent="0.25">
      <c r="A35" s="7">
        <v>28</v>
      </c>
      <c r="B35" s="14" t="s">
        <v>26</v>
      </c>
      <c r="C35" s="33">
        <v>1400.4</v>
      </c>
      <c r="D35" s="33">
        <v>650</v>
      </c>
      <c r="E35" s="33">
        <f t="shared" si="1"/>
        <v>46.415309911453868</v>
      </c>
      <c r="F35" s="33">
        <f t="shared" si="0"/>
        <v>-750.40000000000009</v>
      </c>
    </row>
    <row r="36" spans="1:7" ht="31.5" x14ac:dyDescent="0.25">
      <c r="A36" s="7">
        <v>29</v>
      </c>
      <c r="B36" s="16" t="s">
        <v>12</v>
      </c>
      <c r="C36" s="33">
        <v>158</v>
      </c>
      <c r="D36" s="33">
        <v>96.4</v>
      </c>
      <c r="E36" s="33">
        <f t="shared" si="1"/>
        <v>61.012658227848107</v>
      </c>
      <c r="F36" s="33">
        <f t="shared" si="0"/>
        <v>-61.599999999999994</v>
      </c>
    </row>
    <row r="37" spans="1:7" ht="31.5" x14ac:dyDescent="0.25">
      <c r="A37" s="7">
        <v>30</v>
      </c>
      <c r="B37" s="14" t="s">
        <v>32</v>
      </c>
      <c r="C37" s="33">
        <v>0</v>
      </c>
      <c r="D37" s="33">
        <v>53.5</v>
      </c>
      <c r="E37" s="33"/>
      <c r="F37" s="33">
        <f t="shared" si="0"/>
        <v>53.5</v>
      </c>
    </row>
    <row r="38" spans="1:7" ht="31.5" x14ac:dyDescent="0.25">
      <c r="A38" s="7">
        <v>31</v>
      </c>
      <c r="B38" s="14" t="s">
        <v>13</v>
      </c>
      <c r="C38" s="33">
        <v>51.7</v>
      </c>
      <c r="D38" s="33">
        <v>32.700000000000003</v>
      </c>
      <c r="E38" s="33">
        <f t="shared" si="1"/>
        <v>63.249516441005802</v>
      </c>
      <c r="F38" s="33">
        <f t="shared" si="0"/>
        <v>-19</v>
      </c>
    </row>
    <row r="39" spans="1:7" ht="85.5" customHeight="1" x14ac:dyDescent="0.25">
      <c r="A39" s="7">
        <v>32</v>
      </c>
      <c r="B39" s="14" t="s">
        <v>57</v>
      </c>
      <c r="C39" s="33">
        <v>0</v>
      </c>
      <c r="D39" s="33">
        <v>1.9</v>
      </c>
      <c r="E39" s="33"/>
      <c r="F39" s="33">
        <f t="shared" si="0"/>
        <v>1.9</v>
      </c>
    </row>
    <row r="40" spans="1:7" ht="70.5" customHeight="1" x14ac:dyDescent="0.25">
      <c r="A40" s="7">
        <v>33</v>
      </c>
      <c r="B40" s="14" t="s">
        <v>45</v>
      </c>
      <c r="C40" s="33">
        <v>0</v>
      </c>
      <c r="D40" s="33">
        <v>0.2</v>
      </c>
      <c r="E40" s="33"/>
      <c r="F40" s="33">
        <f t="shared" si="0"/>
        <v>0.2</v>
      </c>
    </row>
    <row r="41" spans="1:7" ht="47.25" x14ac:dyDescent="0.25">
      <c r="A41" s="7">
        <v>34</v>
      </c>
      <c r="B41" s="14" t="s">
        <v>8</v>
      </c>
      <c r="C41" s="33">
        <v>2.5</v>
      </c>
      <c r="D41" s="33">
        <v>2.5</v>
      </c>
      <c r="E41" s="33">
        <f t="shared" si="1"/>
        <v>100</v>
      </c>
      <c r="F41" s="33"/>
    </row>
    <row r="42" spans="1:7" ht="15.75" x14ac:dyDescent="0.25">
      <c r="A42" s="7">
        <v>35</v>
      </c>
      <c r="B42" s="14" t="s">
        <v>50</v>
      </c>
      <c r="C42" s="33">
        <v>0</v>
      </c>
      <c r="D42" s="33">
        <v>0.5</v>
      </c>
      <c r="E42" s="33"/>
      <c r="F42" s="33">
        <f t="shared" si="0"/>
        <v>0.5</v>
      </c>
    </row>
    <row r="43" spans="1:7" ht="18" customHeight="1" x14ac:dyDescent="0.25">
      <c r="A43" s="7">
        <v>36</v>
      </c>
      <c r="B43" s="18" t="s">
        <v>14</v>
      </c>
      <c r="C43" s="33">
        <v>1874.9</v>
      </c>
      <c r="D43" s="33">
        <v>2241.1999999999998</v>
      </c>
      <c r="E43" s="33">
        <f t="shared" si="1"/>
        <v>119.53704197557202</v>
      </c>
      <c r="F43" s="33">
        <f t="shared" si="0"/>
        <v>366.29999999999973</v>
      </c>
      <c r="G43" s="20"/>
    </row>
    <row r="44" spans="1:7" s="19" customFormat="1" ht="30" customHeight="1" x14ac:dyDescent="0.2">
      <c r="A44" s="12">
        <v>37</v>
      </c>
      <c r="B44" s="22" t="s">
        <v>37</v>
      </c>
      <c r="C44" s="9">
        <f>C45</f>
        <v>5.2</v>
      </c>
      <c r="D44" s="9">
        <f>D45</f>
        <v>5.2</v>
      </c>
      <c r="E44" s="9">
        <f t="shared" si="1"/>
        <v>100</v>
      </c>
      <c r="F44" s="9"/>
      <c r="G44" s="27"/>
    </row>
    <row r="45" spans="1:7" ht="36" customHeight="1" x14ac:dyDescent="0.25">
      <c r="A45" s="7">
        <v>38</v>
      </c>
      <c r="B45" s="16" t="s">
        <v>32</v>
      </c>
      <c r="C45" s="33">
        <v>5.2</v>
      </c>
      <c r="D45" s="33">
        <v>5.2</v>
      </c>
      <c r="E45" s="33">
        <f t="shared" si="1"/>
        <v>100</v>
      </c>
      <c r="F45" s="33"/>
      <c r="G45" s="20"/>
    </row>
    <row r="46" spans="1:7" s="19" customFormat="1" ht="31.5" x14ac:dyDescent="0.2">
      <c r="A46" s="12">
        <v>39</v>
      </c>
      <c r="B46" s="15" t="s">
        <v>31</v>
      </c>
      <c r="C46" s="9">
        <f>C47+C48+C50+C51</f>
        <v>7327.7999999999993</v>
      </c>
      <c r="D46" s="9">
        <f>D47+D48+D50+D51+D49</f>
        <v>6877.5</v>
      </c>
      <c r="E46" s="9">
        <f t="shared" si="1"/>
        <v>93.854908703840181</v>
      </c>
      <c r="F46" s="9">
        <f t="shared" si="0"/>
        <v>-450.29999999999927</v>
      </c>
    </row>
    <row r="47" spans="1:7" ht="99.75" customHeight="1" x14ac:dyDescent="0.25">
      <c r="A47" s="7">
        <v>40</v>
      </c>
      <c r="B47" s="14" t="s">
        <v>19</v>
      </c>
      <c r="C47" s="33">
        <v>96</v>
      </c>
      <c r="D47" s="33">
        <v>62.4</v>
      </c>
      <c r="E47" s="33">
        <f t="shared" si="1"/>
        <v>65</v>
      </c>
      <c r="F47" s="33">
        <f t="shared" si="0"/>
        <v>-33.6</v>
      </c>
    </row>
    <row r="48" spans="1:7" ht="83.25" customHeight="1" x14ac:dyDescent="0.25">
      <c r="A48" s="7">
        <v>41</v>
      </c>
      <c r="B48" s="14" t="s">
        <v>46</v>
      </c>
      <c r="C48" s="33">
        <v>5176.5</v>
      </c>
      <c r="D48" s="33">
        <v>6367.1</v>
      </c>
      <c r="E48" s="33">
        <f t="shared" si="1"/>
        <v>123.00009659036029</v>
      </c>
      <c r="F48" s="33">
        <f t="shared" si="0"/>
        <v>1190.6000000000004</v>
      </c>
    </row>
    <row r="49" spans="1:6" ht="49.5" customHeight="1" x14ac:dyDescent="0.25">
      <c r="A49" s="7">
        <v>42</v>
      </c>
      <c r="B49" s="16" t="s">
        <v>47</v>
      </c>
      <c r="C49" s="33">
        <v>0</v>
      </c>
      <c r="D49" s="33">
        <v>3.1</v>
      </c>
      <c r="E49" s="33"/>
      <c r="F49" s="33">
        <f t="shared" si="0"/>
        <v>3.1</v>
      </c>
    </row>
    <row r="50" spans="1:6" ht="86.25" customHeight="1" x14ac:dyDescent="0.25">
      <c r="A50" s="7">
        <v>43</v>
      </c>
      <c r="B50" s="14" t="s">
        <v>20</v>
      </c>
      <c r="C50" s="33">
        <v>891.2</v>
      </c>
      <c r="D50" s="33">
        <v>444.9</v>
      </c>
      <c r="E50" s="33">
        <f t="shared" si="1"/>
        <v>49.921454219030515</v>
      </c>
      <c r="F50" s="33">
        <f t="shared" si="0"/>
        <v>-446.30000000000007</v>
      </c>
    </row>
    <row r="51" spans="1:6" ht="19.5" customHeight="1" x14ac:dyDescent="0.25">
      <c r="A51" s="7">
        <v>44</v>
      </c>
      <c r="B51" s="14" t="s">
        <v>14</v>
      </c>
      <c r="C51" s="33">
        <v>1164.0999999999999</v>
      </c>
      <c r="D51" s="33">
        <v>0</v>
      </c>
      <c r="E51" s="33"/>
      <c r="F51" s="33">
        <f t="shared" si="0"/>
        <v>-1164.0999999999999</v>
      </c>
    </row>
    <row r="52" spans="1:6" s="19" customFormat="1" ht="33" customHeight="1" x14ac:dyDescent="0.2">
      <c r="A52" s="12">
        <v>45</v>
      </c>
      <c r="B52" s="15" t="s">
        <v>58</v>
      </c>
      <c r="C52" s="9">
        <f>C53</f>
        <v>0</v>
      </c>
      <c r="D52" s="9">
        <f>D53</f>
        <v>194.3</v>
      </c>
      <c r="E52" s="9"/>
      <c r="F52" s="9">
        <f t="shared" si="0"/>
        <v>194.3</v>
      </c>
    </row>
    <row r="53" spans="1:6" ht="33.75" customHeight="1" x14ac:dyDescent="0.25">
      <c r="A53" s="7">
        <v>46</v>
      </c>
      <c r="B53" s="14" t="s">
        <v>59</v>
      </c>
      <c r="C53" s="33">
        <v>0</v>
      </c>
      <c r="D53" s="33">
        <v>194.3</v>
      </c>
      <c r="E53" s="33"/>
      <c r="F53" s="33">
        <f t="shared" si="0"/>
        <v>194.3</v>
      </c>
    </row>
    <row r="54" spans="1:6" s="19" customFormat="1" ht="31.5" x14ac:dyDescent="0.2">
      <c r="A54" s="12">
        <v>47</v>
      </c>
      <c r="B54" s="15" t="s">
        <v>70</v>
      </c>
      <c r="C54" s="10">
        <f>C55</f>
        <v>25</v>
      </c>
      <c r="D54" s="10">
        <f>D55</f>
        <v>80</v>
      </c>
      <c r="E54" s="9">
        <f t="shared" si="1"/>
        <v>320</v>
      </c>
      <c r="F54" s="9">
        <f t="shared" si="0"/>
        <v>55</v>
      </c>
    </row>
    <row r="55" spans="1:6" ht="36" customHeight="1" x14ac:dyDescent="0.25">
      <c r="A55" s="7">
        <v>48</v>
      </c>
      <c r="B55" s="14" t="s">
        <v>21</v>
      </c>
      <c r="C55" s="11">
        <v>25</v>
      </c>
      <c r="D55" s="11">
        <v>80</v>
      </c>
      <c r="E55" s="33">
        <f t="shared" si="1"/>
        <v>320</v>
      </c>
      <c r="F55" s="33">
        <f t="shared" si="0"/>
        <v>55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2"/>
  <sheetViews>
    <sheetView workbookViewId="0">
      <selection activeCell="C31" sqref="C31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7" t="s">
        <v>62</v>
      </c>
      <c r="B2" s="37"/>
      <c r="C2" s="37"/>
      <c r="D2" s="37"/>
      <c r="E2" s="37"/>
      <c r="F2" s="37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41" t="s">
        <v>0</v>
      </c>
      <c r="B5" s="39" t="s">
        <v>1</v>
      </c>
      <c r="C5" s="40" t="s">
        <v>64</v>
      </c>
      <c r="D5" s="40" t="s">
        <v>63</v>
      </c>
      <c r="E5" s="40"/>
      <c r="F5" s="40"/>
    </row>
    <row r="6" spans="1:13" ht="36" customHeight="1" x14ac:dyDescent="0.25">
      <c r="A6" s="41"/>
      <c r="B6" s="39"/>
      <c r="C6" s="40"/>
      <c r="D6" s="40" t="s">
        <v>2</v>
      </c>
      <c r="E6" s="40" t="s">
        <v>3</v>
      </c>
      <c r="F6" s="40"/>
    </row>
    <row r="7" spans="1:13" ht="21" customHeight="1" x14ac:dyDescent="0.25">
      <c r="A7" s="41"/>
      <c r="B7" s="39"/>
      <c r="C7" s="40"/>
      <c r="D7" s="40"/>
      <c r="E7" s="32" t="s">
        <v>4</v>
      </c>
      <c r="F7" s="32" t="s">
        <v>5</v>
      </c>
    </row>
    <row r="8" spans="1:13" ht="21" customHeight="1" x14ac:dyDescent="0.25">
      <c r="A8" s="12">
        <v>1</v>
      </c>
      <c r="B8" s="8" t="s">
        <v>7</v>
      </c>
      <c r="C8" s="9">
        <f>C9+C11+C12</f>
        <v>177.4</v>
      </c>
      <c r="D8" s="9">
        <f>D9+D11+D12+D13+D10</f>
        <v>167.50000000000003</v>
      </c>
      <c r="E8" s="9">
        <f>D8/C8*100</f>
        <v>94.419391206313435</v>
      </c>
      <c r="F8" s="9">
        <f>D8-C8</f>
        <v>-9.8999999999999773</v>
      </c>
    </row>
    <row r="9" spans="1:13" ht="81" customHeight="1" x14ac:dyDescent="0.25">
      <c r="A9" s="7">
        <v>2</v>
      </c>
      <c r="B9" s="14" t="s">
        <v>15</v>
      </c>
      <c r="C9" s="32">
        <v>16</v>
      </c>
      <c r="D9" s="32">
        <v>21.7</v>
      </c>
      <c r="E9" s="32">
        <f t="shared" ref="E9:E47" si="0">D9/C9*100</f>
        <v>135.625</v>
      </c>
      <c r="F9" s="32">
        <f t="shared" ref="F9:F52" si="1">D9-C9</f>
        <v>5.6999999999999993</v>
      </c>
    </row>
    <row r="10" spans="1:13" ht="54.75" customHeight="1" x14ac:dyDescent="0.25">
      <c r="A10" s="7">
        <v>3</v>
      </c>
      <c r="B10" s="14" t="s">
        <v>61</v>
      </c>
      <c r="C10" s="32">
        <v>0</v>
      </c>
      <c r="D10" s="32">
        <v>1.8</v>
      </c>
      <c r="E10" s="32"/>
      <c r="F10" s="32">
        <f t="shared" si="1"/>
        <v>1.8</v>
      </c>
    </row>
    <row r="11" spans="1:13" ht="49.5" customHeight="1" x14ac:dyDescent="0.25">
      <c r="A11" s="7">
        <v>4</v>
      </c>
      <c r="B11" s="14" t="s">
        <v>16</v>
      </c>
      <c r="C11" s="32">
        <v>71.7</v>
      </c>
      <c r="D11" s="32">
        <v>53.4</v>
      </c>
      <c r="E11" s="32">
        <f t="shared" si="0"/>
        <v>74.476987447698733</v>
      </c>
      <c r="F11" s="32">
        <f t="shared" si="1"/>
        <v>-18.300000000000004</v>
      </c>
    </row>
    <row r="12" spans="1:13" ht="50.25" customHeight="1" x14ac:dyDescent="0.25">
      <c r="A12" s="7">
        <v>5</v>
      </c>
      <c r="B12" s="14" t="s">
        <v>8</v>
      </c>
      <c r="C12" s="32">
        <v>89.7</v>
      </c>
      <c r="D12" s="32">
        <v>89.7</v>
      </c>
      <c r="E12" s="32">
        <f t="shared" si="0"/>
        <v>100</v>
      </c>
      <c r="F12" s="32"/>
    </row>
    <row r="13" spans="1:13" ht="18.75" customHeight="1" x14ac:dyDescent="0.25">
      <c r="A13" s="7">
        <v>6</v>
      </c>
      <c r="B13" s="14" t="s">
        <v>50</v>
      </c>
      <c r="C13" s="32">
        <v>0</v>
      </c>
      <c r="D13" s="32">
        <v>0.9</v>
      </c>
      <c r="E13" s="32"/>
      <c r="F13" s="32">
        <f t="shared" si="1"/>
        <v>0.9</v>
      </c>
    </row>
    <row r="14" spans="1:13" s="19" customFormat="1" ht="33.75" customHeight="1" x14ac:dyDescent="0.2">
      <c r="A14" s="12">
        <v>7</v>
      </c>
      <c r="B14" s="15" t="s">
        <v>28</v>
      </c>
      <c r="C14" s="9">
        <f>C15+C16+C17+C18+C19+C20+C21+C22+C23</f>
        <v>41936</v>
      </c>
      <c r="D14" s="9">
        <f>D15+D16+D17+D18+D19+D20+D21+D22+D23</f>
        <v>21873.9</v>
      </c>
      <c r="E14" s="9">
        <f t="shared" si="0"/>
        <v>52.160196489889351</v>
      </c>
      <c r="F14" s="9">
        <f t="shared" si="1"/>
        <v>-20062.099999999999</v>
      </c>
    </row>
    <row r="15" spans="1:13" ht="81" customHeight="1" x14ac:dyDescent="0.25">
      <c r="A15" s="7">
        <v>8</v>
      </c>
      <c r="B15" s="14" t="s">
        <v>9</v>
      </c>
      <c r="C15" s="32">
        <v>22181.4</v>
      </c>
      <c r="D15" s="32">
        <v>8401.4</v>
      </c>
      <c r="E15" s="32">
        <f t="shared" si="0"/>
        <v>37.875877987863703</v>
      </c>
      <c r="F15" s="32">
        <f t="shared" si="1"/>
        <v>-13780.000000000002</v>
      </c>
    </row>
    <row r="16" spans="1:13" ht="33.75" customHeight="1" x14ac:dyDescent="0.25">
      <c r="A16" s="7">
        <v>9</v>
      </c>
      <c r="B16" s="14" t="s">
        <v>25</v>
      </c>
      <c r="C16" s="32">
        <v>6672.1</v>
      </c>
      <c r="D16" s="32">
        <v>4199.7</v>
      </c>
      <c r="E16" s="32">
        <f t="shared" si="0"/>
        <v>62.944200476611556</v>
      </c>
      <c r="F16" s="32">
        <f t="shared" si="1"/>
        <v>-2472.4000000000005</v>
      </c>
    </row>
    <row r="17" spans="1:6" ht="52.5" customHeight="1" x14ac:dyDescent="0.25">
      <c r="A17" s="7">
        <v>10</v>
      </c>
      <c r="B17" s="14" t="s">
        <v>22</v>
      </c>
      <c r="C17" s="32">
        <v>194.8</v>
      </c>
      <c r="D17" s="32">
        <v>263.3</v>
      </c>
      <c r="E17" s="32">
        <f t="shared" si="0"/>
        <v>135.16427104722791</v>
      </c>
      <c r="F17" s="32">
        <f t="shared" si="1"/>
        <v>68.5</v>
      </c>
    </row>
    <row r="18" spans="1:6" ht="81" customHeight="1" x14ac:dyDescent="0.25">
      <c r="A18" s="7">
        <v>11</v>
      </c>
      <c r="B18" s="14" t="s">
        <v>15</v>
      </c>
      <c r="C18" s="32">
        <v>5883.3</v>
      </c>
      <c r="D18" s="32">
        <v>4098</v>
      </c>
      <c r="E18" s="32">
        <f t="shared" si="0"/>
        <v>69.6547855795217</v>
      </c>
      <c r="F18" s="32">
        <f t="shared" si="1"/>
        <v>-1785.3000000000002</v>
      </c>
    </row>
    <row r="19" spans="1:6" ht="39" customHeight="1" x14ac:dyDescent="0.25">
      <c r="A19" s="7">
        <v>12</v>
      </c>
      <c r="B19" s="14" t="s">
        <v>12</v>
      </c>
      <c r="C19" s="32">
        <v>0</v>
      </c>
      <c r="D19" s="32">
        <v>408.9</v>
      </c>
      <c r="E19" s="32"/>
      <c r="F19" s="32">
        <f t="shared" si="1"/>
        <v>408.9</v>
      </c>
    </row>
    <row r="20" spans="1:6" ht="39" customHeight="1" x14ac:dyDescent="0.25">
      <c r="A20" s="7">
        <v>13</v>
      </c>
      <c r="B20" s="14" t="s">
        <v>33</v>
      </c>
      <c r="C20" s="32">
        <v>0</v>
      </c>
      <c r="D20" s="32">
        <v>8</v>
      </c>
      <c r="E20" s="32"/>
      <c r="F20" s="32">
        <f t="shared" si="1"/>
        <v>8</v>
      </c>
    </row>
    <row r="21" spans="1:6" ht="94.5" x14ac:dyDescent="0.25">
      <c r="A21" s="7">
        <v>14</v>
      </c>
      <c r="B21" s="14" t="s">
        <v>17</v>
      </c>
      <c r="C21" s="32">
        <v>3467</v>
      </c>
      <c r="D21" s="32">
        <v>1160.7</v>
      </c>
      <c r="E21" s="32">
        <f t="shared" si="0"/>
        <v>33.478511681569081</v>
      </c>
      <c r="F21" s="32">
        <f t="shared" si="1"/>
        <v>-2306.3000000000002</v>
      </c>
    </row>
    <row r="22" spans="1:6" ht="63" x14ac:dyDescent="0.25">
      <c r="A22" s="7">
        <v>15</v>
      </c>
      <c r="B22" s="14" t="s">
        <v>23</v>
      </c>
      <c r="C22" s="32">
        <v>3250</v>
      </c>
      <c r="D22" s="32">
        <v>3046.5</v>
      </c>
      <c r="E22" s="32">
        <f t="shared" si="0"/>
        <v>93.738461538461536</v>
      </c>
      <c r="F22" s="32">
        <f t="shared" si="1"/>
        <v>-203.5</v>
      </c>
    </row>
    <row r="23" spans="1:6" ht="47.25" x14ac:dyDescent="0.25">
      <c r="A23" s="7">
        <v>16</v>
      </c>
      <c r="B23" s="14" t="s">
        <v>8</v>
      </c>
      <c r="C23" s="32">
        <v>287.39999999999998</v>
      </c>
      <c r="D23" s="32">
        <v>287.39999999999998</v>
      </c>
      <c r="E23" s="32">
        <f t="shared" si="0"/>
        <v>100</v>
      </c>
      <c r="F23" s="32"/>
    </row>
    <row r="24" spans="1:6" s="19" customFormat="1" ht="21" customHeight="1" x14ac:dyDescent="0.2">
      <c r="A24" s="12">
        <v>17</v>
      </c>
      <c r="B24" s="15" t="s">
        <v>29</v>
      </c>
      <c r="C24" s="13">
        <f>C26+C27+C25</f>
        <v>1866880.8</v>
      </c>
      <c r="D24" s="13">
        <f>D26+D27+D25</f>
        <v>858239.9</v>
      </c>
      <c r="E24" s="9">
        <f t="shared" si="0"/>
        <v>45.971863870473143</v>
      </c>
      <c r="F24" s="9">
        <f t="shared" si="1"/>
        <v>-1008640.9</v>
      </c>
    </row>
    <row r="25" spans="1:6" ht="49.5" customHeight="1" x14ac:dyDescent="0.25">
      <c r="A25" s="7">
        <v>18</v>
      </c>
      <c r="B25" s="14" t="s">
        <v>49</v>
      </c>
      <c r="C25" s="24">
        <v>0</v>
      </c>
      <c r="D25" s="24">
        <v>0.3</v>
      </c>
      <c r="E25" s="32"/>
      <c r="F25" s="32">
        <f t="shared" si="1"/>
        <v>0.3</v>
      </c>
    </row>
    <row r="26" spans="1:6" ht="31.5" x14ac:dyDescent="0.25">
      <c r="A26" s="7">
        <v>19</v>
      </c>
      <c r="B26" s="16" t="s">
        <v>10</v>
      </c>
      <c r="C26" s="23">
        <v>1884825.8</v>
      </c>
      <c r="D26" s="32">
        <v>876184.6</v>
      </c>
      <c r="E26" s="32">
        <f t="shared" si="0"/>
        <v>46.48623761410736</v>
      </c>
      <c r="F26" s="32">
        <f t="shared" si="1"/>
        <v>-1008641.2000000001</v>
      </c>
    </row>
    <row r="27" spans="1:6" ht="47.25" x14ac:dyDescent="0.25">
      <c r="A27" s="7">
        <v>20</v>
      </c>
      <c r="B27" s="17" t="s">
        <v>11</v>
      </c>
      <c r="C27" s="32">
        <v>-17945</v>
      </c>
      <c r="D27" s="32">
        <v>-17945</v>
      </c>
      <c r="E27" s="32">
        <f t="shared" si="0"/>
        <v>100</v>
      </c>
      <c r="F27" s="32"/>
    </row>
    <row r="28" spans="1:6" s="19" customFormat="1" ht="51" customHeight="1" x14ac:dyDescent="0.2">
      <c r="A28" s="12">
        <v>21</v>
      </c>
      <c r="B28" s="15" t="s">
        <v>24</v>
      </c>
      <c r="C28" s="9">
        <f>C29+C30</f>
        <v>1113.3</v>
      </c>
      <c r="D28" s="9">
        <f>D29+D30+D31</f>
        <v>460.2</v>
      </c>
      <c r="E28" s="9">
        <f t="shared" si="0"/>
        <v>41.336566963082724</v>
      </c>
      <c r="F28" s="9">
        <f t="shared" si="1"/>
        <v>-653.09999999999991</v>
      </c>
    </row>
    <row r="29" spans="1:6" ht="35.25" customHeight="1" x14ac:dyDescent="0.25">
      <c r="A29" s="7">
        <v>22</v>
      </c>
      <c r="B29" s="16" t="s">
        <v>48</v>
      </c>
      <c r="C29" s="32">
        <v>1102.3</v>
      </c>
      <c r="D29" s="32">
        <v>459.3</v>
      </c>
      <c r="E29" s="32">
        <f t="shared" si="0"/>
        <v>41.667422661707342</v>
      </c>
      <c r="F29" s="32">
        <f t="shared" si="1"/>
        <v>-643</v>
      </c>
    </row>
    <row r="30" spans="1:6" ht="36.75" customHeight="1" x14ac:dyDescent="0.25">
      <c r="A30" s="7">
        <v>23</v>
      </c>
      <c r="B30" s="16" t="s">
        <v>32</v>
      </c>
      <c r="C30" s="32">
        <v>11</v>
      </c>
      <c r="D30" s="32">
        <v>0</v>
      </c>
      <c r="E30" s="32"/>
      <c r="F30" s="32">
        <f t="shared" si="1"/>
        <v>-11</v>
      </c>
    </row>
    <row r="31" spans="1:6" ht="69" customHeight="1" x14ac:dyDescent="0.25">
      <c r="A31" s="7">
        <v>24</v>
      </c>
      <c r="B31" s="16" t="s">
        <v>45</v>
      </c>
      <c r="C31" s="32">
        <v>0</v>
      </c>
      <c r="D31" s="32">
        <v>0.9</v>
      </c>
      <c r="E31" s="32"/>
      <c r="F31" s="32">
        <f t="shared" si="1"/>
        <v>0.9</v>
      </c>
    </row>
    <row r="32" spans="1:6" s="19" customFormat="1" ht="18.75" customHeight="1" x14ac:dyDescent="0.2">
      <c r="A32" s="12">
        <v>25</v>
      </c>
      <c r="B32" s="15" t="s">
        <v>30</v>
      </c>
      <c r="C32" s="9">
        <f>C33+C34+C36+C40+C38+C35</f>
        <v>3488.7000000000003</v>
      </c>
      <c r="D32" s="9">
        <f>D33+D34+D36+D40+D38+D35+D37+D39</f>
        <v>2868.3</v>
      </c>
      <c r="E32" s="9">
        <f t="shared" si="0"/>
        <v>82.216871614068282</v>
      </c>
      <c r="F32" s="9">
        <f t="shared" si="1"/>
        <v>-620.40000000000009</v>
      </c>
    </row>
    <row r="33" spans="1:7" ht="31.5" x14ac:dyDescent="0.25">
      <c r="A33" s="7">
        <v>26</v>
      </c>
      <c r="B33" s="14" t="s">
        <v>26</v>
      </c>
      <c r="C33" s="32">
        <v>1400.4</v>
      </c>
      <c r="D33" s="32">
        <v>647.9</v>
      </c>
      <c r="E33" s="32">
        <f t="shared" si="0"/>
        <v>46.26535275635532</v>
      </c>
      <c r="F33" s="32">
        <f t="shared" si="1"/>
        <v>-752.50000000000011</v>
      </c>
    </row>
    <row r="34" spans="1:7" ht="31.5" x14ac:dyDescent="0.25">
      <c r="A34" s="7">
        <v>27</v>
      </c>
      <c r="B34" s="16" t="s">
        <v>12</v>
      </c>
      <c r="C34" s="32">
        <v>158.1</v>
      </c>
      <c r="D34" s="32">
        <v>96.4</v>
      </c>
      <c r="E34" s="32">
        <f t="shared" si="0"/>
        <v>60.974067046173317</v>
      </c>
      <c r="F34" s="32">
        <f t="shared" si="1"/>
        <v>-61.699999999999989</v>
      </c>
    </row>
    <row r="35" spans="1:7" ht="31.5" x14ac:dyDescent="0.25">
      <c r="A35" s="7">
        <v>28</v>
      </c>
      <c r="B35" s="14" t="s">
        <v>32</v>
      </c>
      <c r="C35" s="32">
        <v>0</v>
      </c>
      <c r="D35" s="32">
        <v>53.5</v>
      </c>
      <c r="E35" s="32"/>
      <c r="F35" s="32">
        <f t="shared" si="1"/>
        <v>53.5</v>
      </c>
    </row>
    <row r="36" spans="1:7" ht="31.5" x14ac:dyDescent="0.25">
      <c r="A36" s="7">
        <v>29</v>
      </c>
      <c r="B36" s="14" t="s">
        <v>13</v>
      </c>
      <c r="C36" s="32">
        <v>51.7</v>
      </c>
      <c r="D36" s="32">
        <v>32.6</v>
      </c>
      <c r="E36" s="32">
        <f t="shared" si="0"/>
        <v>63.05609284332688</v>
      </c>
      <c r="F36" s="32">
        <f t="shared" si="1"/>
        <v>-19.100000000000001</v>
      </c>
    </row>
    <row r="37" spans="1:7" ht="85.5" customHeight="1" x14ac:dyDescent="0.25">
      <c r="A37" s="7">
        <v>30</v>
      </c>
      <c r="B37" s="14" t="s">
        <v>57</v>
      </c>
      <c r="C37" s="32">
        <v>0</v>
      </c>
      <c r="D37" s="32">
        <v>0.8</v>
      </c>
      <c r="E37" s="32"/>
      <c r="F37" s="32">
        <f t="shared" si="1"/>
        <v>0.8</v>
      </c>
    </row>
    <row r="38" spans="1:7" ht="47.25" x14ac:dyDescent="0.25">
      <c r="A38" s="7">
        <v>31</v>
      </c>
      <c r="B38" s="14" t="s">
        <v>8</v>
      </c>
      <c r="C38" s="32">
        <v>3.6</v>
      </c>
      <c r="D38" s="32">
        <v>3.6</v>
      </c>
      <c r="E38" s="32">
        <f t="shared" si="0"/>
        <v>100</v>
      </c>
      <c r="F38" s="32"/>
    </row>
    <row r="39" spans="1:7" ht="15.75" x14ac:dyDescent="0.25">
      <c r="A39" s="7">
        <v>32</v>
      </c>
      <c r="B39" s="14" t="s">
        <v>50</v>
      </c>
      <c r="C39" s="32">
        <v>0</v>
      </c>
      <c r="D39" s="32">
        <v>0.6</v>
      </c>
      <c r="E39" s="32"/>
      <c r="F39" s="32">
        <f t="shared" si="1"/>
        <v>0.6</v>
      </c>
    </row>
    <row r="40" spans="1:7" ht="18" customHeight="1" x14ac:dyDescent="0.25">
      <c r="A40" s="7">
        <v>33</v>
      </c>
      <c r="B40" s="18" t="s">
        <v>14</v>
      </c>
      <c r="C40" s="32">
        <v>1874.9</v>
      </c>
      <c r="D40" s="32">
        <v>2032.9</v>
      </c>
      <c r="E40" s="32">
        <f t="shared" si="0"/>
        <v>108.42711611285935</v>
      </c>
      <c r="F40" s="32">
        <f t="shared" si="1"/>
        <v>158</v>
      </c>
      <c r="G40" s="20"/>
    </row>
    <row r="41" spans="1:7" s="19" customFormat="1" ht="30" customHeight="1" x14ac:dyDescent="0.2">
      <c r="A41" s="12">
        <v>34</v>
      </c>
      <c r="B41" s="22" t="s">
        <v>37</v>
      </c>
      <c r="C41" s="9">
        <f>C42</f>
        <v>5.2</v>
      </c>
      <c r="D41" s="9">
        <f>D42</f>
        <v>5.2</v>
      </c>
      <c r="E41" s="9">
        <f t="shared" si="0"/>
        <v>100</v>
      </c>
      <c r="F41" s="9"/>
      <c r="G41" s="27"/>
    </row>
    <row r="42" spans="1:7" ht="36" customHeight="1" x14ac:dyDescent="0.25">
      <c r="A42" s="7">
        <v>35</v>
      </c>
      <c r="B42" s="16" t="s">
        <v>32</v>
      </c>
      <c r="C42" s="32">
        <v>5.2</v>
      </c>
      <c r="D42" s="32">
        <v>5.2</v>
      </c>
      <c r="E42" s="32">
        <f t="shared" si="0"/>
        <v>100</v>
      </c>
      <c r="F42" s="32"/>
      <c r="G42" s="20"/>
    </row>
    <row r="43" spans="1:7" s="19" customFormat="1" ht="31.5" x14ac:dyDescent="0.2">
      <c r="A43" s="12">
        <v>36</v>
      </c>
      <c r="B43" s="15" t="s">
        <v>31</v>
      </c>
      <c r="C43" s="9">
        <f>C44+C45+C47+C48</f>
        <v>7327.7999999999993</v>
      </c>
      <c r="D43" s="9">
        <f>D44+D45+D47+D48+D46</f>
        <v>5844.5</v>
      </c>
      <c r="E43" s="9">
        <f t="shared" si="0"/>
        <v>79.75790823985372</v>
      </c>
      <c r="F43" s="9">
        <f t="shared" si="1"/>
        <v>-1483.2999999999993</v>
      </c>
    </row>
    <row r="44" spans="1:7" ht="99.75" customHeight="1" x14ac:dyDescent="0.25">
      <c r="A44" s="7">
        <v>37</v>
      </c>
      <c r="B44" s="14" t="s">
        <v>19</v>
      </c>
      <c r="C44" s="32">
        <v>96</v>
      </c>
      <c r="D44" s="32">
        <v>52.8</v>
      </c>
      <c r="E44" s="32">
        <f t="shared" si="0"/>
        <v>54.999999999999993</v>
      </c>
      <c r="F44" s="32">
        <f t="shared" si="1"/>
        <v>-43.2</v>
      </c>
    </row>
    <row r="45" spans="1:7" ht="83.25" customHeight="1" x14ac:dyDescent="0.25">
      <c r="A45" s="7">
        <v>38</v>
      </c>
      <c r="B45" s="14" t="s">
        <v>46</v>
      </c>
      <c r="C45" s="32">
        <v>5176.5</v>
      </c>
      <c r="D45" s="32">
        <v>5405.7</v>
      </c>
      <c r="E45" s="32">
        <f t="shared" si="0"/>
        <v>104.42770211532888</v>
      </c>
      <c r="F45" s="32">
        <f t="shared" si="1"/>
        <v>229.19999999999982</v>
      </c>
    </row>
    <row r="46" spans="1:7" ht="49.5" customHeight="1" x14ac:dyDescent="0.25">
      <c r="A46" s="7">
        <v>39</v>
      </c>
      <c r="B46" s="16" t="s">
        <v>47</v>
      </c>
      <c r="C46" s="32">
        <v>0</v>
      </c>
      <c r="D46" s="32">
        <v>3</v>
      </c>
      <c r="E46" s="32"/>
      <c r="F46" s="32">
        <f t="shared" si="1"/>
        <v>3</v>
      </c>
    </row>
    <row r="47" spans="1:7" ht="86.25" customHeight="1" x14ac:dyDescent="0.25">
      <c r="A47" s="7">
        <v>40</v>
      </c>
      <c r="B47" s="14" t="s">
        <v>20</v>
      </c>
      <c r="C47" s="32">
        <v>891.2</v>
      </c>
      <c r="D47" s="32">
        <v>383</v>
      </c>
      <c r="E47" s="32">
        <f t="shared" si="0"/>
        <v>42.975763016157984</v>
      </c>
      <c r="F47" s="32">
        <f t="shared" si="1"/>
        <v>-508.20000000000005</v>
      </c>
    </row>
    <row r="48" spans="1:7" ht="19.5" customHeight="1" x14ac:dyDescent="0.25">
      <c r="A48" s="7">
        <v>41</v>
      </c>
      <c r="B48" s="14" t="s">
        <v>14</v>
      </c>
      <c r="C48" s="32">
        <v>1164.0999999999999</v>
      </c>
      <c r="D48" s="32">
        <v>0</v>
      </c>
      <c r="E48" s="32"/>
      <c r="F48" s="32">
        <f t="shared" si="1"/>
        <v>-1164.0999999999999</v>
      </c>
    </row>
    <row r="49" spans="1:6" s="19" customFormat="1" ht="33" customHeight="1" x14ac:dyDescent="0.2">
      <c r="A49" s="12">
        <v>42</v>
      </c>
      <c r="B49" s="15" t="s">
        <v>58</v>
      </c>
      <c r="C49" s="9">
        <f>C50</f>
        <v>0</v>
      </c>
      <c r="D49" s="9">
        <f>D50</f>
        <v>194.3</v>
      </c>
      <c r="E49" s="9"/>
      <c r="F49" s="9">
        <f t="shared" si="1"/>
        <v>194.3</v>
      </c>
    </row>
    <row r="50" spans="1:6" ht="33.75" customHeight="1" x14ac:dyDescent="0.25">
      <c r="A50" s="7">
        <v>43</v>
      </c>
      <c r="B50" s="14" t="s">
        <v>59</v>
      </c>
      <c r="C50" s="32">
        <v>0</v>
      </c>
      <c r="D50" s="32">
        <v>194.3</v>
      </c>
      <c r="E50" s="32"/>
      <c r="F50" s="32">
        <f t="shared" si="1"/>
        <v>194.3</v>
      </c>
    </row>
    <row r="51" spans="1:6" s="19" customFormat="1" ht="31.5" x14ac:dyDescent="0.2">
      <c r="A51" s="12">
        <v>44</v>
      </c>
      <c r="B51" s="15" t="s">
        <v>27</v>
      </c>
      <c r="C51" s="10">
        <f>C52</f>
        <v>25</v>
      </c>
      <c r="D51" s="10">
        <f>D52</f>
        <v>75</v>
      </c>
      <c r="E51" s="9" t="s">
        <v>60</v>
      </c>
      <c r="F51" s="9">
        <f t="shared" si="1"/>
        <v>50</v>
      </c>
    </row>
    <row r="52" spans="1:6" ht="36" customHeight="1" x14ac:dyDescent="0.25">
      <c r="A52" s="7">
        <v>45</v>
      </c>
      <c r="B52" s="14" t="s">
        <v>21</v>
      </c>
      <c r="C52" s="11">
        <v>25</v>
      </c>
      <c r="D52" s="11">
        <v>75</v>
      </c>
      <c r="E52" s="32" t="s">
        <v>60</v>
      </c>
      <c r="F52" s="32">
        <f t="shared" si="1"/>
        <v>50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4"/>
  <sheetViews>
    <sheetView workbookViewId="0">
      <selection activeCell="A2" sqref="A2:F2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7" t="s">
        <v>54</v>
      </c>
      <c r="B2" s="37"/>
      <c r="C2" s="37"/>
      <c r="D2" s="37"/>
      <c r="E2" s="37"/>
      <c r="F2" s="37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41" t="s">
        <v>0</v>
      </c>
      <c r="B5" s="39" t="s">
        <v>1</v>
      </c>
      <c r="C5" s="40" t="s">
        <v>56</v>
      </c>
      <c r="D5" s="40" t="s">
        <v>55</v>
      </c>
      <c r="E5" s="40"/>
      <c r="F5" s="40"/>
    </row>
    <row r="6" spans="1:13" ht="36" customHeight="1" x14ac:dyDescent="0.25">
      <c r="A6" s="41"/>
      <c r="B6" s="39"/>
      <c r="C6" s="40"/>
      <c r="D6" s="40" t="s">
        <v>2</v>
      </c>
      <c r="E6" s="40" t="s">
        <v>3</v>
      </c>
      <c r="F6" s="40"/>
    </row>
    <row r="7" spans="1:13" ht="21" customHeight="1" x14ac:dyDescent="0.25">
      <c r="A7" s="41"/>
      <c r="B7" s="39"/>
      <c r="C7" s="40"/>
      <c r="D7" s="40"/>
      <c r="E7" s="31" t="s">
        <v>4</v>
      </c>
      <c r="F7" s="31" t="s">
        <v>5</v>
      </c>
    </row>
    <row r="8" spans="1:13" ht="21" customHeight="1" x14ac:dyDescent="0.25">
      <c r="A8" s="12">
        <v>1</v>
      </c>
      <c r="B8" s="8" t="s">
        <v>7</v>
      </c>
      <c r="C8" s="9">
        <f>C9+C11+C12</f>
        <v>171.5</v>
      </c>
      <c r="D8" s="9">
        <f>D9+D11+D12+D13+D14+D10</f>
        <v>145</v>
      </c>
      <c r="E8" s="9">
        <f>D8/C8*100</f>
        <v>84.548104956268219</v>
      </c>
      <c r="F8" s="9">
        <f>D8-C8</f>
        <v>-26.5</v>
      </c>
    </row>
    <row r="9" spans="1:13" ht="81" customHeight="1" x14ac:dyDescent="0.25">
      <c r="A9" s="7">
        <v>2</v>
      </c>
      <c r="B9" s="14" t="s">
        <v>15</v>
      </c>
      <c r="C9" s="31">
        <v>16</v>
      </c>
      <c r="D9" s="31">
        <v>21.7</v>
      </c>
      <c r="E9" s="31">
        <f t="shared" ref="E9:E49" si="0">D9/C9*100</f>
        <v>135.625</v>
      </c>
      <c r="F9" s="31">
        <f t="shared" ref="F9:F54" si="1">D9-C9</f>
        <v>5.6999999999999993</v>
      </c>
    </row>
    <row r="10" spans="1:13" ht="54.75" customHeight="1" x14ac:dyDescent="0.25">
      <c r="A10" s="7">
        <v>3</v>
      </c>
      <c r="B10" s="14" t="s">
        <v>61</v>
      </c>
      <c r="C10" s="31">
        <v>0</v>
      </c>
      <c r="D10" s="31">
        <v>0.1</v>
      </c>
      <c r="E10" s="31"/>
      <c r="F10" s="31">
        <f t="shared" si="1"/>
        <v>0.1</v>
      </c>
    </row>
    <row r="11" spans="1:13" ht="49.5" customHeight="1" x14ac:dyDescent="0.25">
      <c r="A11" s="7">
        <v>4</v>
      </c>
      <c r="B11" s="14" t="s">
        <v>16</v>
      </c>
      <c r="C11" s="31">
        <v>71.7</v>
      </c>
      <c r="D11" s="31">
        <v>36.799999999999997</v>
      </c>
      <c r="E11" s="31">
        <f t="shared" si="0"/>
        <v>51.324965132496501</v>
      </c>
      <c r="F11" s="31">
        <f t="shared" si="1"/>
        <v>-34.900000000000006</v>
      </c>
    </row>
    <row r="12" spans="1:13" ht="50.25" customHeight="1" x14ac:dyDescent="0.25">
      <c r="A12" s="7">
        <v>5</v>
      </c>
      <c r="B12" s="14" t="s">
        <v>8</v>
      </c>
      <c r="C12" s="31">
        <v>83.8</v>
      </c>
      <c r="D12" s="31">
        <v>83.8</v>
      </c>
      <c r="E12" s="31">
        <f t="shared" si="0"/>
        <v>100</v>
      </c>
      <c r="F12" s="31">
        <f t="shared" si="1"/>
        <v>0</v>
      </c>
    </row>
    <row r="13" spans="1:13" ht="34.5" customHeight="1" x14ac:dyDescent="0.25">
      <c r="A13" s="7">
        <v>6</v>
      </c>
      <c r="B13" s="14" t="s">
        <v>41</v>
      </c>
      <c r="C13" s="31">
        <v>0</v>
      </c>
      <c r="D13" s="31">
        <v>1.7</v>
      </c>
      <c r="E13" s="31"/>
      <c r="F13" s="31">
        <f t="shared" si="1"/>
        <v>1.7</v>
      </c>
    </row>
    <row r="14" spans="1:13" ht="18.75" customHeight="1" x14ac:dyDescent="0.25">
      <c r="A14" s="7">
        <v>7</v>
      </c>
      <c r="B14" s="14" t="s">
        <v>50</v>
      </c>
      <c r="C14" s="31">
        <v>0</v>
      </c>
      <c r="D14" s="31">
        <v>0.9</v>
      </c>
      <c r="E14" s="31"/>
      <c r="F14" s="31">
        <f t="shared" si="1"/>
        <v>0.9</v>
      </c>
    </row>
    <row r="15" spans="1:13" s="19" customFormat="1" ht="33.75" customHeight="1" x14ac:dyDescent="0.2">
      <c r="A15" s="12">
        <v>8</v>
      </c>
      <c r="B15" s="15" t="s">
        <v>28</v>
      </c>
      <c r="C15" s="9">
        <f>C16+C17+C18+C19+C20+C21+C22+C23+C24</f>
        <v>41710.9</v>
      </c>
      <c r="D15" s="9">
        <f>D16+D17+D18+D19+D20+D21+D22+D23+D24+D25</f>
        <v>17348.499999999996</v>
      </c>
      <c r="E15" s="9">
        <f t="shared" si="0"/>
        <v>41.592245671994597</v>
      </c>
      <c r="F15" s="9">
        <f t="shared" si="1"/>
        <v>-24362.400000000005</v>
      </c>
    </row>
    <row r="16" spans="1:13" ht="81" customHeight="1" x14ac:dyDescent="0.25">
      <c r="A16" s="7">
        <v>9</v>
      </c>
      <c r="B16" s="14" t="s">
        <v>9</v>
      </c>
      <c r="C16" s="31">
        <v>22181.4</v>
      </c>
      <c r="D16" s="31">
        <v>7898.3</v>
      </c>
      <c r="E16" s="31">
        <f t="shared" si="0"/>
        <v>35.60776145779797</v>
      </c>
      <c r="F16" s="31">
        <f t="shared" si="1"/>
        <v>-14283.100000000002</v>
      </c>
    </row>
    <row r="17" spans="1:6" ht="33.75" customHeight="1" x14ac:dyDescent="0.25">
      <c r="A17" s="7">
        <v>10</v>
      </c>
      <c r="B17" s="14" t="s">
        <v>25</v>
      </c>
      <c r="C17" s="31">
        <v>6672.1</v>
      </c>
      <c r="D17" s="31">
        <v>3311</v>
      </c>
      <c r="E17" s="31">
        <f t="shared" si="0"/>
        <v>49.624555986870703</v>
      </c>
      <c r="F17" s="31">
        <f t="shared" si="1"/>
        <v>-3361.1000000000004</v>
      </c>
    </row>
    <row r="18" spans="1:6" ht="52.5" customHeight="1" x14ac:dyDescent="0.25">
      <c r="A18" s="7">
        <v>11</v>
      </c>
      <c r="B18" s="14" t="s">
        <v>22</v>
      </c>
      <c r="C18" s="31">
        <v>194.8</v>
      </c>
      <c r="D18" s="31">
        <v>0</v>
      </c>
      <c r="E18" s="31"/>
      <c r="F18" s="31">
        <f t="shared" si="1"/>
        <v>-194.8</v>
      </c>
    </row>
    <row r="19" spans="1:6" ht="81" customHeight="1" x14ac:dyDescent="0.25">
      <c r="A19" s="7">
        <v>12</v>
      </c>
      <c r="B19" s="14" t="s">
        <v>15</v>
      </c>
      <c r="C19" s="31">
        <v>5883.3</v>
      </c>
      <c r="D19" s="31">
        <v>3390.9</v>
      </c>
      <c r="E19" s="31">
        <f t="shared" si="0"/>
        <v>57.636020600683288</v>
      </c>
      <c r="F19" s="31">
        <f t="shared" si="1"/>
        <v>-2492.4</v>
      </c>
    </row>
    <row r="20" spans="1:6" ht="39" customHeight="1" x14ac:dyDescent="0.25">
      <c r="A20" s="7">
        <v>13</v>
      </c>
      <c r="B20" s="14" t="s">
        <v>12</v>
      </c>
      <c r="C20" s="31">
        <v>0</v>
      </c>
      <c r="D20" s="31">
        <v>364.8</v>
      </c>
      <c r="E20" s="31"/>
      <c r="F20" s="31">
        <f t="shared" si="1"/>
        <v>364.8</v>
      </c>
    </row>
    <row r="21" spans="1:6" ht="39" customHeight="1" x14ac:dyDescent="0.25">
      <c r="A21" s="7">
        <v>14</v>
      </c>
      <c r="B21" s="14" t="s">
        <v>33</v>
      </c>
      <c r="C21" s="31">
        <v>0</v>
      </c>
      <c r="D21" s="31">
        <v>8</v>
      </c>
      <c r="E21" s="31"/>
      <c r="F21" s="31">
        <f t="shared" si="1"/>
        <v>8</v>
      </c>
    </row>
    <row r="22" spans="1:6" ht="94.5" x14ac:dyDescent="0.25">
      <c r="A22" s="7">
        <v>15</v>
      </c>
      <c r="B22" s="14" t="s">
        <v>17</v>
      </c>
      <c r="C22" s="31">
        <v>3467</v>
      </c>
      <c r="D22" s="31">
        <v>161.5</v>
      </c>
      <c r="E22" s="31">
        <f t="shared" si="0"/>
        <v>4.6582059417363713</v>
      </c>
      <c r="F22" s="31">
        <f t="shared" si="1"/>
        <v>-3305.5</v>
      </c>
    </row>
    <row r="23" spans="1:6" ht="63" x14ac:dyDescent="0.25">
      <c r="A23" s="7">
        <v>16</v>
      </c>
      <c r="B23" s="14" t="s">
        <v>23</v>
      </c>
      <c r="C23" s="31">
        <v>3250</v>
      </c>
      <c r="D23" s="31">
        <v>2149.1999999999998</v>
      </c>
      <c r="E23" s="31">
        <f t="shared" si="0"/>
        <v>66.129230769230759</v>
      </c>
      <c r="F23" s="31">
        <f t="shared" si="1"/>
        <v>-1100.8000000000002</v>
      </c>
    </row>
    <row r="24" spans="1:6" ht="47.25" x14ac:dyDescent="0.25">
      <c r="A24" s="7">
        <v>17</v>
      </c>
      <c r="B24" s="14" t="s">
        <v>8</v>
      </c>
      <c r="C24" s="31">
        <v>62.3</v>
      </c>
      <c r="D24" s="31">
        <v>62.3</v>
      </c>
      <c r="E24" s="31">
        <f t="shared" si="0"/>
        <v>100</v>
      </c>
      <c r="F24" s="31">
        <f t="shared" si="1"/>
        <v>0</v>
      </c>
    </row>
    <row r="25" spans="1:6" ht="31.5" x14ac:dyDescent="0.25">
      <c r="A25" s="7">
        <v>18</v>
      </c>
      <c r="B25" s="14" t="s">
        <v>41</v>
      </c>
      <c r="C25" s="31">
        <v>0</v>
      </c>
      <c r="D25" s="31">
        <v>2.5</v>
      </c>
      <c r="E25" s="31"/>
      <c r="F25" s="31">
        <f t="shared" si="1"/>
        <v>2.5</v>
      </c>
    </row>
    <row r="26" spans="1:6" s="19" customFormat="1" ht="21" customHeight="1" x14ac:dyDescent="0.2">
      <c r="A26" s="7">
        <v>19</v>
      </c>
      <c r="B26" s="15" t="s">
        <v>29</v>
      </c>
      <c r="C26" s="13">
        <f>C28+C29+C27</f>
        <v>1713449.3</v>
      </c>
      <c r="D26" s="13">
        <f>D28+D29+D27</f>
        <v>637040.70000000007</v>
      </c>
      <c r="E26" s="9">
        <f t="shared" si="0"/>
        <v>37.178847369455283</v>
      </c>
      <c r="F26" s="9">
        <f t="shared" si="1"/>
        <v>-1076408.6000000001</v>
      </c>
    </row>
    <row r="27" spans="1:6" ht="49.5" customHeight="1" x14ac:dyDescent="0.25">
      <c r="A27" s="7">
        <v>20</v>
      </c>
      <c r="B27" s="14" t="s">
        <v>49</v>
      </c>
      <c r="C27" s="24">
        <v>0</v>
      </c>
      <c r="D27" s="24">
        <v>0.3</v>
      </c>
      <c r="E27" s="31"/>
      <c r="F27" s="31">
        <f t="shared" si="1"/>
        <v>0.3</v>
      </c>
    </row>
    <row r="28" spans="1:6" ht="31.5" x14ac:dyDescent="0.25">
      <c r="A28" s="7">
        <v>21</v>
      </c>
      <c r="B28" s="16" t="s">
        <v>10</v>
      </c>
      <c r="C28" s="23">
        <v>1731394.3</v>
      </c>
      <c r="D28" s="31">
        <v>654985.4</v>
      </c>
      <c r="E28" s="31">
        <f t="shared" si="0"/>
        <v>37.829938564543042</v>
      </c>
      <c r="F28" s="31">
        <f t="shared" si="1"/>
        <v>-1076408.8999999999</v>
      </c>
    </row>
    <row r="29" spans="1:6" ht="47.25" x14ac:dyDescent="0.25">
      <c r="A29" s="7">
        <v>22</v>
      </c>
      <c r="B29" s="17" t="s">
        <v>11</v>
      </c>
      <c r="C29" s="31">
        <v>-17945</v>
      </c>
      <c r="D29" s="31">
        <v>-17945</v>
      </c>
      <c r="E29" s="31">
        <f t="shared" si="0"/>
        <v>100</v>
      </c>
      <c r="F29" s="31">
        <f t="shared" si="1"/>
        <v>0</v>
      </c>
    </row>
    <row r="30" spans="1:6" s="19" customFormat="1" ht="51" customHeight="1" x14ac:dyDescent="0.2">
      <c r="A30" s="12">
        <v>23</v>
      </c>
      <c r="B30" s="15" t="s">
        <v>24</v>
      </c>
      <c r="C30" s="9">
        <f>C31+C32</f>
        <v>1113.4000000000001</v>
      </c>
      <c r="D30" s="9">
        <f>D31+D32+D33</f>
        <v>368.29999999999995</v>
      </c>
      <c r="E30" s="9">
        <f t="shared" si="0"/>
        <v>33.078857553439903</v>
      </c>
      <c r="F30" s="9">
        <f t="shared" si="1"/>
        <v>-745.10000000000014</v>
      </c>
    </row>
    <row r="31" spans="1:6" ht="35.25" customHeight="1" x14ac:dyDescent="0.25">
      <c r="A31" s="7">
        <v>24</v>
      </c>
      <c r="B31" s="16" t="s">
        <v>48</v>
      </c>
      <c r="C31" s="31">
        <v>1102.4000000000001</v>
      </c>
      <c r="D31" s="31">
        <v>367.4</v>
      </c>
      <c r="E31" s="31">
        <f t="shared" si="0"/>
        <v>33.327285921625538</v>
      </c>
      <c r="F31" s="31">
        <f t="shared" si="1"/>
        <v>-735.00000000000011</v>
      </c>
    </row>
    <row r="32" spans="1:6" ht="36.75" customHeight="1" x14ac:dyDescent="0.25">
      <c r="A32" s="7">
        <v>25</v>
      </c>
      <c r="B32" s="16" t="s">
        <v>32</v>
      </c>
      <c r="C32" s="31">
        <v>11</v>
      </c>
      <c r="D32" s="31">
        <v>0</v>
      </c>
      <c r="E32" s="31"/>
      <c r="F32" s="31">
        <f t="shared" si="1"/>
        <v>-11</v>
      </c>
    </row>
    <row r="33" spans="1:7" ht="69" customHeight="1" x14ac:dyDescent="0.25">
      <c r="A33" s="7">
        <v>26</v>
      </c>
      <c r="B33" s="16" t="s">
        <v>45</v>
      </c>
      <c r="C33" s="31">
        <v>0</v>
      </c>
      <c r="D33" s="31">
        <v>0.9</v>
      </c>
      <c r="E33" s="31"/>
      <c r="F33" s="31">
        <f t="shared" si="1"/>
        <v>0.9</v>
      </c>
    </row>
    <row r="34" spans="1:7" s="19" customFormat="1" ht="18.75" customHeight="1" x14ac:dyDescent="0.2">
      <c r="A34" s="12">
        <v>27</v>
      </c>
      <c r="B34" s="15" t="s">
        <v>30</v>
      </c>
      <c r="C34" s="9">
        <f>C35+C36+C38+C41+C40+C37</f>
        <v>3487.5</v>
      </c>
      <c r="D34" s="9">
        <f>D35+D36+D38+D41+D40+D37+D39</f>
        <v>2611</v>
      </c>
      <c r="E34" s="9">
        <f t="shared" si="0"/>
        <v>74.867383512544805</v>
      </c>
      <c r="F34" s="9">
        <f t="shared" si="1"/>
        <v>-876.5</v>
      </c>
    </row>
    <row r="35" spans="1:7" ht="31.5" x14ac:dyDescent="0.25">
      <c r="A35" s="7">
        <v>28</v>
      </c>
      <c r="B35" s="14" t="s">
        <v>26</v>
      </c>
      <c r="C35" s="31">
        <v>1400.4</v>
      </c>
      <c r="D35" s="31">
        <v>635.70000000000005</v>
      </c>
      <c r="E35" s="31">
        <f t="shared" si="0"/>
        <v>45.394173093401882</v>
      </c>
      <c r="F35" s="31">
        <f t="shared" si="1"/>
        <v>-764.7</v>
      </c>
    </row>
    <row r="36" spans="1:7" ht="31.5" x14ac:dyDescent="0.25">
      <c r="A36" s="7">
        <v>29</v>
      </c>
      <c r="B36" s="16" t="s">
        <v>12</v>
      </c>
      <c r="C36" s="31">
        <v>158</v>
      </c>
      <c r="D36" s="31">
        <v>89.8</v>
      </c>
      <c r="E36" s="31">
        <f t="shared" si="0"/>
        <v>56.835443037974684</v>
      </c>
      <c r="F36" s="31">
        <f t="shared" si="1"/>
        <v>-68.2</v>
      </c>
    </row>
    <row r="37" spans="1:7" ht="31.5" x14ac:dyDescent="0.25">
      <c r="A37" s="7">
        <v>30</v>
      </c>
      <c r="B37" s="14" t="s">
        <v>32</v>
      </c>
      <c r="C37" s="31">
        <v>0</v>
      </c>
      <c r="D37" s="31">
        <v>53.5</v>
      </c>
      <c r="E37" s="31"/>
      <c r="F37" s="31">
        <f t="shared" si="1"/>
        <v>53.5</v>
      </c>
    </row>
    <row r="38" spans="1:7" ht="31.5" x14ac:dyDescent="0.25">
      <c r="A38" s="7">
        <v>31</v>
      </c>
      <c r="B38" s="14" t="s">
        <v>13</v>
      </c>
      <c r="C38" s="31">
        <v>51.7</v>
      </c>
      <c r="D38" s="31">
        <v>32.299999999999997</v>
      </c>
      <c r="E38" s="31">
        <f t="shared" si="0"/>
        <v>62.475822050290134</v>
      </c>
      <c r="F38" s="31">
        <f t="shared" si="1"/>
        <v>-19.400000000000006</v>
      </c>
    </row>
    <row r="39" spans="1:7" ht="85.5" customHeight="1" x14ac:dyDescent="0.25">
      <c r="A39" s="7">
        <v>32</v>
      </c>
      <c r="B39" s="14" t="s">
        <v>57</v>
      </c>
      <c r="C39" s="31">
        <v>0</v>
      </c>
      <c r="D39" s="31">
        <v>0.8</v>
      </c>
      <c r="E39" s="31"/>
      <c r="F39" s="31">
        <f t="shared" si="1"/>
        <v>0.8</v>
      </c>
    </row>
    <row r="40" spans="1:7" ht="47.25" x14ac:dyDescent="0.25">
      <c r="A40" s="7">
        <v>33</v>
      </c>
      <c r="B40" s="14" t="s">
        <v>8</v>
      </c>
      <c r="C40" s="31">
        <v>2.5</v>
      </c>
      <c r="D40" s="31">
        <v>2.5</v>
      </c>
      <c r="E40" s="31">
        <f t="shared" si="0"/>
        <v>100</v>
      </c>
      <c r="F40" s="31">
        <f t="shared" si="1"/>
        <v>0</v>
      </c>
    </row>
    <row r="41" spans="1:7" ht="18" customHeight="1" x14ac:dyDescent="0.25">
      <c r="A41" s="7">
        <v>34</v>
      </c>
      <c r="B41" s="18" t="s">
        <v>14</v>
      </c>
      <c r="C41" s="31">
        <v>1874.9</v>
      </c>
      <c r="D41" s="31">
        <v>1796.4</v>
      </c>
      <c r="E41" s="31">
        <f t="shared" si="0"/>
        <v>95.813110032535064</v>
      </c>
      <c r="F41" s="31">
        <f t="shared" si="1"/>
        <v>-78.5</v>
      </c>
      <c r="G41" s="20"/>
    </row>
    <row r="42" spans="1:7" s="19" customFormat="1" ht="30" customHeight="1" x14ac:dyDescent="0.2">
      <c r="A42" s="12">
        <v>35</v>
      </c>
      <c r="B42" s="22" t="s">
        <v>37</v>
      </c>
      <c r="C42" s="9">
        <f>C43</f>
        <v>5.2</v>
      </c>
      <c r="D42" s="9">
        <f>D43+D44:E44</f>
        <v>32.800000000000004</v>
      </c>
      <c r="E42" s="9" t="s">
        <v>60</v>
      </c>
      <c r="F42" s="9">
        <f t="shared" si="1"/>
        <v>27.600000000000005</v>
      </c>
      <c r="G42" s="27"/>
    </row>
    <row r="43" spans="1:7" ht="36" customHeight="1" x14ac:dyDescent="0.25">
      <c r="A43" s="7">
        <v>36</v>
      </c>
      <c r="B43" s="16" t="s">
        <v>32</v>
      </c>
      <c r="C43" s="31">
        <v>5.2</v>
      </c>
      <c r="D43" s="31">
        <v>5.2</v>
      </c>
      <c r="E43" s="31">
        <f t="shared" si="0"/>
        <v>100</v>
      </c>
      <c r="F43" s="31">
        <f t="shared" si="1"/>
        <v>0</v>
      </c>
      <c r="G43" s="20"/>
    </row>
    <row r="44" spans="1:7" ht="36" customHeight="1" x14ac:dyDescent="0.25">
      <c r="A44" s="7">
        <v>37</v>
      </c>
      <c r="B44" s="16" t="s">
        <v>41</v>
      </c>
      <c r="C44" s="31">
        <v>0</v>
      </c>
      <c r="D44" s="31">
        <v>27.6</v>
      </c>
      <c r="E44" s="31"/>
      <c r="F44" s="31">
        <f t="shared" si="1"/>
        <v>27.6</v>
      </c>
      <c r="G44" s="20"/>
    </row>
    <row r="45" spans="1:7" s="19" customFormat="1" ht="31.5" x14ac:dyDescent="0.2">
      <c r="A45" s="12">
        <v>38</v>
      </c>
      <c r="B45" s="15" t="s">
        <v>31</v>
      </c>
      <c r="C45" s="9">
        <f>C46+C47+C49+C50</f>
        <v>7327.7999999999993</v>
      </c>
      <c r="D45" s="9">
        <f>D46+D47+D49+D50+D48</f>
        <v>4848.7000000000007</v>
      </c>
      <c r="E45" s="9">
        <f t="shared" si="0"/>
        <v>66.168563552498711</v>
      </c>
      <c r="F45" s="9">
        <f t="shared" si="1"/>
        <v>-2479.0999999999985</v>
      </c>
    </row>
    <row r="46" spans="1:7" ht="99.75" customHeight="1" x14ac:dyDescent="0.25">
      <c r="A46" s="7">
        <v>39</v>
      </c>
      <c r="B46" s="14" t="s">
        <v>19</v>
      </c>
      <c r="C46" s="31">
        <v>96</v>
      </c>
      <c r="D46" s="31">
        <v>49.6</v>
      </c>
      <c r="E46" s="31">
        <f t="shared" si="0"/>
        <v>51.666666666666671</v>
      </c>
      <c r="F46" s="31">
        <f t="shared" si="1"/>
        <v>-46.4</v>
      </c>
    </row>
    <row r="47" spans="1:7" ht="83.25" customHeight="1" x14ac:dyDescent="0.25">
      <c r="A47" s="7">
        <v>40</v>
      </c>
      <c r="B47" s="14" t="s">
        <v>46</v>
      </c>
      <c r="C47" s="31">
        <v>5176.5</v>
      </c>
      <c r="D47" s="31">
        <v>4413.1000000000004</v>
      </c>
      <c r="E47" s="31">
        <f t="shared" si="0"/>
        <v>85.252583792137543</v>
      </c>
      <c r="F47" s="31">
        <f t="shared" si="1"/>
        <v>-763.39999999999964</v>
      </c>
    </row>
    <row r="48" spans="1:7" ht="49.5" customHeight="1" x14ac:dyDescent="0.25">
      <c r="A48" s="7">
        <v>41</v>
      </c>
      <c r="B48" s="16" t="s">
        <v>47</v>
      </c>
      <c r="C48" s="31">
        <v>0</v>
      </c>
      <c r="D48" s="31">
        <v>3</v>
      </c>
      <c r="E48" s="31"/>
      <c r="F48" s="31">
        <f t="shared" si="1"/>
        <v>3</v>
      </c>
    </row>
    <row r="49" spans="1:6" ht="86.25" customHeight="1" x14ac:dyDescent="0.25">
      <c r="A49" s="7">
        <v>42</v>
      </c>
      <c r="B49" s="14" t="s">
        <v>20</v>
      </c>
      <c r="C49" s="31">
        <v>891.2</v>
      </c>
      <c r="D49" s="31">
        <v>383</v>
      </c>
      <c r="E49" s="31">
        <f t="shared" si="0"/>
        <v>42.975763016157984</v>
      </c>
      <c r="F49" s="31">
        <f t="shared" si="1"/>
        <v>-508.20000000000005</v>
      </c>
    </row>
    <row r="50" spans="1:6" ht="19.5" customHeight="1" x14ac:dyDescent="0.25">
      <c r="A50" s="7">
        <v>43</v>
      </c>
      <c r="B50" s="14" t="s">
        <v>14</v>
      </c>
      <c r="C50" s="31">
        <v>1164.0999999999999</v>
      </c>
      <c r="D50" s="31">
        <v>0</v>
      </c>
      <c r="E50" s="31"/>
      <c r="F50" s="31">
        <f t="shared" si="1"/>
        <v>-1164.0999999999999</v>
      </c>
    </row>
    <row r="51" spans="1:6" s="19" customFormat="1" ht="33" customHeight="1" x14ac:dyDescent="0.2">
      <c r="A51" s="12">
        <v>44</v>
      </c>
      <c r="B51" s="15" t="s">
        <v>58</v>
      </c>
      <c r="C51" s="9">
        <f>C52</f>
        <v>0</v>
      </c>
      <c r="D51" s="9">
        <f>D52</f>
        <v>194.3</v>
      </c>
      <c r="E51" s="9"/>
      <c r="F51" s="9">
        <f t="shared" si="1"/>
        <v>194.3</v>
      </c>
    </row>
    <row r="52" spans="1:6" ht="33.75" customHeight="1" x14ac:dyDescent="0.25">
      <c r="A52" s="7">
        <v>45</v>
      </c>
      <c r="B52" s="14" t="s">
        <v>59</v>
      </c>
      <c r="C52" s="31">
        <v>0</v>
      </c>
      <c r="D52" s="31">
        <v>194.3</v>
      </c>
      <c r="E52" s="9"/>
      <c r="F52" s="9">
        <f t="shared" si="1"/>
        <v>194.3</v>
      </c>
    </row>
    <row r="53" spans="1:6" s="19" customFormat="1" ht="31.5" x14ac:dyDescent="0.2">
      <c r="A53" s="12">
        <v>46</v>
      </c>
      <c r="B53" s="15" t="s">
        <v>27</v>
      </c>
      <c r="C53" s="10">
        <f>C54</f>
        <v>25</v>
      </c>
      <c r="D53" s="10">
        <f>D54</f>
        <v>70</v>
      </c>
      <c r="E53" s="9" t="s">
        <v>60</v>
      </c>
      <c r="F53" s="9">
        <f t="shared" si="1"/>
        <v>45</v>
      </c>
    </row>
    <row r="54" spans="1:6" ht="36" customHeight="1" x14ac:dyDescent="0.25">
      <c r="A54" s="7">
        <v>47</v>
      </c>
      <c r="B54" s="14" t="s">
        <v>21</v>
      </c>
      <c r="C54" s="11">
        <v>25</v>
      </c>
      <c r="D54" s="11">
        <v>70</v>
      </c>
      <c r="E54" s="31" t="s">
        <v>60</v>
      </c>
      <c r="F54" s="31">
        <f t="shared" si="1"/>
        <v>45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9"/>
  <sheetViews>
    <sheetView workbookViewId="0">
      <selection activeCell="F26" sqref="F26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7" t="s">
        <v>51</v>
      </c>
      <c r="B2" s="37"/>
      <c r="C2" s="37"/>
      <c r="D2" s="37"/>
      <c r="E2" s="37"/>
      <c r="F2" s="37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41" t="s">
        <v>0</v>
      </c>
      <c r="B5" s="39" t="s">
        <v>1</v>
      </c>
      <c r="C5" s="40" t="s">
        <v>52</v>
      </c>
      <c r="D5" s="40" t="s">
        <v>53</v>
      </c>
      <c r="E5" s="40"/>
      <c r="F5" s="40"/>
    </row>
    <row r="6" spans="1:13" ht="36" customHeight="1" x14ac:dyDescent="0.25">
      <c r="A6" s="41"/>
      <c r="B6" s="39"/>
      <c r="C6" s="40"/>
      <c r="D6" s="40" t="s">
        <v>2</v>
      </c>
      <c r="E6" s="40" t="s">
        <v>3</v>
      </c>
      <c r="F6" s="40"/>
    </row>
    <row r="7" spans="1:13" ht="21" customHeight="1" x14ac:dyDescent="0.25">
      <c r="A7" s="41"/>
      <c r="B7" s="39"/>
      <c r="C7" s="40"/>
      <c r="D7" s="40"/>
      <c r="E7" s="30" t="s">
        <v>4</v>
      </c>
      <c r="F7" s="30" t="s">
        <v>5</v>
      </c>
    </row>
    <row r="8" spans="1:13" ht="21" customHeight="1" x14ac:dyDescent="0.25">
      <c r="A8" s="12">
        <v>1</v>
      </c>
      <c r="B8" s="8" t="s">
        <v>7</v>
      </c>
      <c r="C8" s="9">
        <f>C9+C10+C11</f>
        <v>155.39999999999998</v>
      </c>
      <c r="D8" s="9">
        <f>D9+D10+D11</f>
        <v>108.9</v>
      </c>
      <c r="E8" s="9">
        <f>D8/C8*100</f>
        <v>70.07722007722009</v>
      </c>
      <c r="F8" s="9">
        <f>D8-C8</f>
        <v>-46.499999999999972</v>
      </c>
    </row>
    <row r="9" spans="1:13" ht="81" customHeight="1" x14ac:dyDescent="0.25">
      <c r="A9" s="7">
        <v>2</v>
      </c>
      <c r="B9" s="14" t="s">
        <v>15</v>
      </c>
      <c r="C9" s="30">
        <v>16</v>
      </c>
      <c r="D9" s="30">
        <v>12.8</v>
      </c>
      <c r="E9" s="30"/>
      <c r="F9" s="30">
        <f t="shared" ref="F9:F49" si="0">D9-C9</f>
        <v>-3.1999999999999993</v>
      </c>
    </row>
    <row r="10" spans="1:13" ht="49.5" customHeight="1" x14ac:dyDescent="0.25">
      <c r="A10" s="7">
        <v>3</v>
      </c>
      <c r="B10" s="14" t="s">
        <v>16</v>
      </c>
      <c r="C10" s="30">
        <v>71.599999999999994</v>
      </c>
      <c r="D10" s="30">
        <v>28.3</v>
      </c>
      <c r="E10" s="30"/>
      <c r="F10" s="30">
        <f t="shared" si="0"/>
        <v>-43.3</v>
      </c>
    </row>
    <row r="11" spans="1:13" ht="50.25" customHeight="1" x14ac:dyDescent="0.25">
      <c r="A11" s="7">
        <v>4</v>
      </c>
      <c r="B11" s="14" t="s">
        <v>8</v>
      </c>
      <c r="C11" s="30">
        <v>67.8</v>
      </c>
      <c r="D11" s="30">
        <v>67.8</v>
      </c>
      <c r="E11" s="30">
        <f t="shared" ref="E11:E49" si="1">D11/C11*100</f>
        <v>100</v>
      </c>
      <c r="F11" s="30"/>
    </row>
    <row r="12" spans="1:13" s="19" customFormat="1" ht="33.75" customHeight="1" x14ac:dyDescent="0.2">
      <c r="A12" s="12">
        <v>5</v>
      </c>
      <c r="B12" s="15" t="s">
        <v>28</v>
      </c>
      <c r="C12" s="9">
        <f>C13+C14+C15+C16+C17+C18+C19+C20+C21</f>
        <v>41656.199999999997</v>
      </c>
      <c r="D12" s="9">
        <f>D13+D14+D15+D16+D17+D18+D19+D20+D21+D22</f>
        <v>13753.100000000002</v>
      </c>
      <c r="E12" s="9">
        <f t="shared" si="1"/>
        <v>33.015733552268337</v>
      </c>
      <c r="F12" s="9">
        <f t="shared" si="0"/>
        <v>-27903.099999999995</v>
      </c>
    </row>
    <row r="13" spans="1:13" ht="81" customHeight="1" x14ac:dyDescent="0.25">
      <c r="A13" s="7">
        <v>6</v>
      </c>
      <c r="B13" s="14" t="s">
        <v>9</v>
      </c>
      <c r="C13" s="30">
        <v>22181.4</v>
      </c>
      <c r="D13" s="30">
        <v>6711.1</v>
      </c>
      <c r="E13" s="30">
        <f t="shared" si="1"/>
        <v>30.255529407521614</v>
      </c>
      <c r="F13" s="30">
        <f t="shared" si="0"/>
        <v>-15470.300000000001</v>
      </c>
    </row>
    <row r="14" spans="1:13" ht="33.75" customHeight="1" x14ac:dyDescent="0.25">
      <c r="A14" s="12">
        <v>7</v>
      </c>
      <c r="B14" s="14" t="s">
        <v>25</v>
      </c>
      <c r="C14" s="30">
        <v>6672.1</v>
      </c>
      <c r="D14" s="30">
        <v>2693</v>
      </c>
      <c r="E14" s="30">
        <f t="shared" si="1"/>
        <v>40.362104884519113</v>
      </c>
      <c r="F14" s="30">
        <f t="shared" si="0"/>
        <v>-3979.1000000000004</v>
      </c>
    </row>
    <row r="15" spans="1:13" ht="52.5" customHeight="1" x14ac:dyDescent="0.25">
      <c r="A15" s="7">
        <v>8</v>
      </c>
      <c r="B15" s="14" t="s">
        <v>22</v>
      </c>
      <c r="C15" s="30">
        <v>194.8</v>
      </c>
      <c r="D15" s="30">
        <v>0</v>
      </c>
      <c r="E15" s="30"/>
      <c r="F15" s="30">
        <f t="shared" si="0"/>
        <v>-194.8</v>
      </c>
    </row>
    <row r="16" spans="1:13" ht="81" customHeight="1" x14ac:dyDescent="0.25">
      <c r="A16" s="7">
        <v>9</v>
      </c>
      <c r="B16" s="14" t="s">
        <v>15</v>
      </c>
      <c r="C16" s="30">
        <v>5883.3</v>
      </c>
      <c r="D16" s="30">
        <v>2576.3000000000002</v>
      </c>
      <c r="E16" s="30">
        <f t="shared" si="1"/>
        <v>43.790049801981887</v>
      </c>
      <c r="F16" s="30">
        <f t="shared" si="0"/>
        <v>-3307</v>
      </c>
    </row>
    <row r="17" spans="1:6" ht="39" customHeight="1" x14ac:dyDescent="0.25">
      <c r="A17" s="7">
        <v>10</v>
      </c>
      <c r="B17" s="14" t="s">
        <v>12</v>
      </c>
      <c r="C17" s="30">
        <v>0</v>
      </c>
      <c r="D17" s="30">
        <v>322.3</v>
      </c>
      <c r="E17" s="30"/>
      <c r="F17" s="30">
        <f t="shared" si="0"/>
        <v>322.3</v>
      </c>
    </row>
    <row r="18" spans="1:6" ht="39" customHeight="1" x14ac:dyDescent="0.25">
      <c r="A18" s="7">
        <v>11</v>
      </c>
      <c r="B18" s="14" t="s">
        <v>33</v>
      </c>
      <c r="C18" s="30">
        <v>0</v>
      </c>
      <c r="D18" s="30">
        <v>8</v>
      </c>
      <c r="E18" s="30"/>
      <c r="F18" s="30">
        <f t="shared" si="0"/>
        <v>8</v>
      </c>
    </row>
    <row r="19" spans="1:6" ht="94.5" x14ac:dyDescent="0.25">
      <c r="A19" s="7">
        <v>12</v>
      </c>
      <c r="B19" s="14" t="s">
        <v>17</v>
      </c>
      <c r="C19" s="30">
        <v>3466.9</v>
      </c>
      <c r="D19" s="30">
        <v>134.5</v>
      </c>
      <c r="E19" s="30">
        <f t="shared" si="1"/>
        <v>3.8795465689809334</v>
      </c>
      <c r="F19" s="30">
        <f t="shared" si="0"/>
        <v>-3332.4</v>
      </c>
    </row>
    <row r="20" spans="1:6" ht="63" x14ac:dyDescent="0.25">
      <c r="A20" s="7">
        <v>13</v>
      </c>
      <c r="B20" s="14" t="s">
        <v>23</v>
      </c>
      <c r="C20" s="30">
        <v>3250</v>
      </c>
      <c r="D20" s="30">
        <v>1298.7</v>
      </c>
      <c r="E20" s="30">
        <f t="shared" si="1"/>
        <v>39.96</v>
      </c>
      <c r="F20" s="30">
        <f t="shared" si="0"/>
        <v>-1951.3</v>
      </c>
    </row>
    <row r="21" spans="1:6" ht="47.25" x14ac:dyDescent="0.25">
      <c r="A21" s="7">
        <v>14</v>
      </c>
      <c r="B21" s="14" t="s">
        <v>8</v>
      </c>
      <c r="C21" s="30">
        <v>7.7</v>
      </c>
      <c r="D21" s="30">
        <v>7.7</v>
      </c>
      <c r="E21" s="30"/>
      <c r="F21" s="30">
        <f t="shared" si="0"/>
        <v>0</v>
      </c>
    </row>
    <row r="22" spans="1:6" ht="31.5" x14ac:dyDescent="0.25">
      <c r="A22" s="7">
        <v>15</v>
      </c>
      <c r="B22" s="14" t="s">
        <v>41</v>
      </c>
      <c r="C22" s="30">
        <v>0</v>
      </c>
      <c r="D22" s="30">
        <v>1.5</v>
      </c>
      <c r="E22" s="30"/>
      <c r="F22" s="30">
        <f t="shared" si="0"/>
        <v>1.5</v>
      </c>
    </row>
    <row r="23" spans="1:6" s="19" customFormat="1" ht="21" customHeight="1" x14ac:dyDescent="0.2">
      <c r="A23" s="12">
        <v>16</v>
      </c>
      <c r="B23" s="15" t="s">
        <v>29</v>
      </c>
      <c r="C23" s="13">
        <f>C25+C26+C24</f>
        <v>1638007.3</v>
      </c>
      <c r="D23" s="13">
        <f>D25+D26+D24</f>
        <v>500954.3</v>
      </c>
      <c r="E23" s="9">
        <f t="shared" si="1"/>
        <v>30.583154299739689</v>
      </c>
      <c r="F23" s="9">
        <f t="shared" si="0"/>
        <v>-1137053</v>
      </c>
    </row>
    <row r="24" spans="1:6" ht="49.5" customHeight="1" x14ac:dyDescent="0.25">
      <c r="A24" s="7">
        <v>17</v>
      </c>
      <c r="B24" s="14" t="s">
        <v>49</v>
      </c>
      <c r="C24" s="24">
        <v>0</v>
      </c>
      <c r="D24" s="24">
        <v>0.3</v>
      </c>
      <c r="E24" s="30"/>
      <c r="F24" s="30">
        <f t="shared" si="0"/>
        <v>0.3</v>
      </c>
    </row>
    <row r="25" spans="1:6" ht="31.5" x14ac:dyDescent="0.25">
      <c r="A25" s="7">
        <v>18</v>
      </c>
      <c r="B25" s="16" t="s">
        <v>10</v>
      </c>
      <c r="C25" s="23">
        <v>1651126.2</v>
      </c>
      <c r="D25" s="30">
        <v>514072.9</v>
      </c>
      <c r="E25" s="30">
        <f t="shared" si="1"/>
        <v>31.134682497316074</v>
      </c>
      <c r="F25" s="30">
        <f t="shared" si="0"/>
        <v>-1137053.2999999998</v>
      </c>
    </row>
    <row r="26" spans="1:6" ht="47.25" x14ac:dyDescent="0.25">
      <c r="A26" s="7">
        <v>19</v>
      </c>
      <c r="B26" s="17" t="s">
        <v>11</v>
      </c>
      <c r="C26" s="30">
        <v>-13118.9</v>
      </c>
      <c r="D26" s="30">
        <v>-13118.9</v>
      </c>
      <c r="E26" s="30">
        <f t="shared" si="1"/>
        <v>100</v>
      </c>
      <c r="F26" s="30"/>
    </row>
    <row r="27" spans="1:6" s="19" customFormat="1" ht="51" customHeight="1" x14ac:dyDescent="0.2">
      <c r="A27" s="12">
        <v>20</v>
      </c>
      <c r="B27" s="15" t="s">
        <v>24</v>
      </c>
      <c r="C27" s="9">
        <f>C28+C29</f>
        <v>1113.4000000000001</v>
      </c>
      <c r="D27" s="9">
        <f>D28+D29+D30</f>
        <v>276.5</v>
      </c>
      <c r="E27" s="9">
        <f t="shared" si="1"/>
        <v>24.83384228489312</v>
      </c>
      <c r="F27" s="9">
        <f t="shared" si="0"/>
        <v>-836.90000000000009</v>
      </c>
    </row>
    <row r="28" spans="1:6" ht="35.25" customHeight="1" x14ac:dyDescent="0.25">
      <c r="A28" s="7">
        <v>21</v>
      </c>
      <c r="B28" s="16" t="s">
        <v>48</v>
      </c>
      <c r="C28" s="30">
        <v>1102.4000000000001</v>
      </c>
      <c r="D28" s="30">
        <v>275.60000000000002</v>
      </c>
      <c r="E28" s="30">
        <f t="shared" si="1"/>
        <v>25</v>
      </c>
      <c r="F28" s="30">
        <f t="shared" si="0"/>
        <v>-826.80000000000007</v>
      </c>
    </row>
    <row r="29" spans="1:6" ht="36.75" customHeight="1" x14ac:dyDescent="0.25">
      <c r="A29" s="7">
        <v>22</v>
      </c>
      <c r="B29" s="16" t="s">
        <v>32</v>
      </c>
      <c r="C29" s="30">
        <v>11</v>
      </c>
      <c r="D29" s="30">
        <v>0</v>
      </c>
      <c r="E29" s="30"/>
      <c r="F29" s="30">
        <f t="shared" si="0"/>
        <v>-11</v>
      </c>
    </row>
    <row r="30" spans="1:6" ht="69" customHeight="1" x14ac:dyDescent="0.25">
      <c r="A30" s="7">
        <v>23</v>
      </c>
      <c r="B30" s="16" t="s">
        <v>45</v>
      </c>
      <c r="C30" s="30">
        <v>0</v>
      </c>
      <c r="D30" s="30">
        <v>0.9</v>
      </c>
      <c r="E30" s="30"/>
      <c r="F30" s="30">
        <f t="shared" si="0"/>
        <v>0.9</v>
      </c>
    </row>
    <row r="31" spans="1:6" s="19" customFormat="1" ht="18.75" customHeight="1" x14ac:dyDescent="0.2">
      <c r="A31" s="12">
        <v>24</v>
      </c>
      <c r="B31" s="15" t="s">
        <v>30</v>
      </c>
      <c r="C31" s="9">
        <f>C32+C33+C35+C38+C36+C34+C37</f>
        <v>3486.6000000000004</v>
      </c>
      <c r="D31" s="9">
        <f>D32+D33+D35+D38+D36+D34+D37</f>
        <v>662.59999999999991</v>
      </c>
      <c r="E31" s="9">
        <f t="shared" si="1"/>
        <v>19.004187460563298</v>
      </c>
      <c r="F31" s="9">
        <f t="shared" si="0"/>
        <v>-2824.0000000000005</v>
      </c>
    </row>
    <row r="32" spans="1:6" ht="31.5" x14ac:dyDescent="0.25">
      <c r="A32" s="7">
        <v>25</v>
      </c>
      <c r="B32" s="14" t="s">
        <v>26</v>
      </c>
      <c r="C32" s="30">
        <v>1400.4</v>
      </c>
      <c r="D32" s="30">
        <v>499.1</v>
      </c>
      <c r="E32" s="30">
        <f t="shared" si="1"/>
        <v>35.639817195087112</v>
      </c>
      <c r="F32" s="30">
        <f t="shared" si="0"/>
        <v>-901.30000000000007</v>
      </c>
    </row>
    <row r="33" spans="1:7" ht="31.5" x14ac:dyDescent="0.25">
      <c r="A33" s="7">
        <v>26</v>
      </c>
      <c r="B33" s="16" t="s">
        <v>12</v>
      </c>
      <c r="C33" s="30">
        <v>158.1</v>
      </c>
      <c r="D33" s="30">
        <v>77.900000000000006</v>
      </c>
      <c r="E33" s="30">
        <f t="shared" si="1"/>
        <v>49.272612270714745</v>
      </c>
      <c r="F33" s="30">
        <f t="shared" si="0"/>
        <v>-80.199999999999989</v>
      </c>
    </row>
    <row r="34" spans="1:7" ht="31.5" x14ac:dyDescent="0.25">
      <c r="A34" s="7">
        <v>27</v>
      </c>
      <c r="B34" s="14" t="s">
        <v>32</v>
      </c>
      <c r="C34" s="30">
        <v>0</v>
      </c>
      <c r="D34" s="30">
        <v>53.5</v>
      </c>
      <c r="E34" s="30"/>
      <c r="F34" s="30">
        <f t="shared" si="0"/>
        <v>53.5</v>
      </c>
    </row>
    <row r="35" spans="1:7" ht="31.5" x14ac:dyDescent="0.25">
      <c r="A35" s="7">
        <v>28</v>
      </c>
      <c r="B35" s="14" t="s">
        <v>13</v>
      </c>
      <c r="C35" s="30">
        <v>51.7</v>
      </c>
      <c r="D35" s="30">
        <v>29.8</v>
      </c>
      <c r="E35" s="30">
        <f t="shared" si="1"/>
        <v>57.640232108317214</v>
      </c>
      <c r="F35" s="30">
        <f t="shared" si="0"/>
        <v>-21.900000000000002</v>
      </c>
    </row>
    <row r="36" spans="1:7" ht="47.25" x14ac:dyDescent="0.25">
      <c r="A36" s="7">
        <v>29</v>
      </c>
      <c r="B36" s="14" t="s">
        <v>8</v>
      </c>
      <c r="C36" s="30">
        <v>1.5</v>
      </c>
      <c r="D36" s="30">
        <v>1.5</v>
      </c>
      <c r="E36" s="30">
        <f t="shared" si="1"/>
        <v>100</v>
      </c>
      <c r="F36" s="30"/>
    </row>
    <row r="37" spans="1:7" ht="15.75" x14ac:dyDescent="0.25">
      <c r="A37" s="7">
        <v>30</v>
      </c>
      <c r="B37" s="14" t="s">
        <v>50</v>
      </c>
      <c r="C37" s="30">
        <v>0</v>
      </c>
      <c r="D37" s="30">
        <v>0.8</v>
      </c>
      <c r="E37" s="30"/>
      <c r="F37" s="30">
        <f t="shared" si="0"/>
        <v>0.8</v>
      </c>
    </row>
    <row r="38" spans="1:7" ht="18" customHeight="1" x14ac:dyDescent="0.25">
      <c r="A38" s="7">
        <v>31</v>
      </c>
      <c r="B38" s="18" t="s">
        <v>14</v>
      </c>
      <c r="C38" s="30">
        <v>1874.9</v>
      </c>
      <c r="D38" s="30">
        <v>0</v>
      </c>
      <c r="E38" s="30"/>
      <c r="F38" s="30">
        <f t="shared" si="0"/>
        <v>-1874.9</v>
      </c>
      <c r="G38" s="20"/>
    </row>
    <row r="39" spans="1:7" s="19" customFormat="1" ht="30" customHeight="1" x14ac:dyDescent="0.2">
      <c r="A39" s="12">
        <v>32</v>
      </c>
      <c r="B39" s="22" t="s">
        <v>37</v>
      </c>
      <c r="C39" s="9">
        <f>C40</f>
        <v>5.2</v>
      </c>
      <c r="D39" s="9">
        <f>D40</f>
        <v>5.2</v>
      </c>
      <c r="E39" s="9">
        <f t="shared" si="1"/>
        <v>100</v>
      </c>
      <c r="F39" s="9"/>
      <c r="G39" s="27"/>
    </row>
    <row r="40" spans="1:7" ht="36" customHeight="1" x14ac:dyDescent="0.25">
      <c r="A40" s="7">
        <v>33</v>
      </c>
      <c r="B40" s="16" t="s">
        <v>32</v>
      </c>
      <c r="C40" s="30">
        <v>5.2</v>
      </c>
      <c r="D40" s="30">
        <v>5.2</v>
      </c>
      <c r="E40" s="30">
        <f t="shared" si="1"/>
        <v>100</v>
      </c>
      <c r="F40" s="30"/>
      <c r="G40" s="20"/>
    </row>
    <row r="41" spans="1:7" s="19" customFormat="1" ht="31.5" x14ac:dyDescent="0.2">
      <c r="A41" s="12">
        <v>34</v>
      </c>
      <c r="B41" s="15" t="s">
        <v>31</v>
      </c>
      <c r="C41" s="9">
        <f>C42+C43+C45+C47</f>
        <v>7327.7999999999993</v>
      </c>
      <c r="D41" s="9">
        <f>D42+D43+D45+D47+D44+D46</f>
        <v>3710.7</v>
      </c>
      <c r="E41" s="9">
        <f t="shared" si="1"/>
        <v>50.638663718987964</v>
      </c>
      <c r="F41" s="9">
        <f t="shared" si="0"/>
        <v>-3617.0999999999995</v>
      </c>
    </row>
    <row r="42" spans="1:7" ht="99.75" customHeight="1" x14ac:dyDescent="0.25">
      <c r="A42" s="7">
        <v>35</v>
      </c>
      <c r="B42" s="14" t="s">
        <v>19</v>
      </c>
      <c r="C42" s="30">
        <v>96</v>
      </c>
      <c r="D42" s="30">
        <v>33.6</v>
      </c>
      <c r="E42" s="30">
        <f t="shared" si="1"/>
        <v>35</v>
      </c>
      <c r="F42" s="30">
        <f t="shared" si="0"/>
        <v>-62.4</v>
      </c>
    </row>
    <row r="43" spans="1:7" ht="83.25" customHeight="1" x14ac:dyDescent="0.25">
      <c r="A43" s="7">
        <v>36</v>
      </c>
      <c r="B43" s="14" t="s">
        <v>46</v>
      </c>
      <c r="C43" s="30">
        <v>5176.5</v>
      </c>
      <c r="D43" s="30">
        <v>3474.1</v>
      </c>
      <c r="E43" s="30">
        <f t="shared" si="1"/>
        <v>67.112914131169703</v>
      </c>
      <c r="F43" s="30">
        <f t="shared" si="0"/>
        <v>-1702.4</v>
      </c>
    </row>
    <row r="44" spans="1:7" ht="49.5" customHeight="1" x14ac:dyDescent="0.25">
      <c r="A44" s="7">
        <v>37</v>
      </c>
      <c r="B44" s="16" t="s">
        <v>47</v>
      </c>
      <c r="C44" s="30">
        <v>0</v>
      </c>
      <c r="D44" s="30">
        <v>3</v>
      </c>
      <c r="E44" s="30"/>
      <c r="F44" s="30">
        <f t="shared" si="0"/>
        <v>3</v>
      </c>
    </row>
    <row r="45" spans="1:7" ht="86.25" customHeight="1" x14ac:dyDescent="0.25">
      <c r="A45" s="7">
        <v>38</v>
      </c>
      <c r="B45" s="14" t="s">
        <v>20</v>
      </c>
      <c r="C45" s="30">
        <v>891.2</v>
      </c>
      <c r="D45" s="30">
        <v>196.6</v>
      </c>
      <c r="E45" s="30">
        <f t="shared" si="1"/>
        <v>22.060143626570913</v>
      </c>
      <c r="F45" s="30">
        <f t="shared" si="0"/>
        <v>-694.6</v>
      </c>
    </row>
    <row r="46" spans="1:7" ht="33.75" customHeight="1" x14ac:dyDescent="0.25">
      <c r="A46" s="7">
        <v>39</v>
      </c>
      <c r="B46" s="14" t="s">
        <v>41</v>
      </c>
      <c r="C46" s="30">
        <v>0</v>
      </c>
      <c r="D46" s="30">
        <v>3.4</v>
      </c>
      <c r="E46" s="30"/>
      <c r="F46" s="30">
        <f t="shared" si="0"/>
        <v>3.4</v>
      </c>
    </row>
    <row r="47" spans="1:7" ht="19.5" customHeight="1" x14ac:dyDescent="0.25">
      <c r="A47" s="7">
        <v>40</v>
      </c>
      <c r="B47" s="14" t="s">
        <v>14</v>
      </c>
      <c r="C47" s="30">
        <v>1164.0999999999999</v>
      </c>
      <c r="D47" s="30">
        <v>0</v>
      </c>
      <c r="E47" s="30"/>
      <c r="F47" s="30">
        <f t="shared" si="0"/>
        <v>-1164.0999999999999</v>
      </c>
    </row>
    <row r="48" spans="1:7" s="19" customFormat="1" ht="31.5" x14ac:dyDescent="0.2">
      <c r="A48" s="12">
        <v>41</v>
      </c>
      <c r="B48" s="15" t="s">
        <v>27</v>
      </c>
      <c r="C48" s="10">
        <f>C49</f>
        <v>25</v>
      </c>
      <c r="D48" s="10">
        <f>D49</f>
        <v>55</v>
      </c>
      <c r="E48" s="9">
        <f t="shared" si="1"/>
        <v>220.00000000000003</v>
      </c>
      <c r="F48" s="9">
        <f t="shared" si="0"/>
        <v>30</v>
      </c>
    </row>
    <row r="49" spans="1:6" ht="36" customHeight="1" x14ac:dyDescent="0.25">
      <c r="A49" s="7">
        <v>42</v>
      </c>
      <c r="B49" s="14" t="s">
        <v>21</v>
      </c>
      <c r="C49" s="11">
        <v>25</v>
      </c>
      <c r="D49" s="11">
        <v>55</v>
      </c>
      <c r="E49" s="30">
        <f t="shared" si="1"/>
        <v>220.00000000000003</v>
      </c>
      <c r="F49" s="30">
        <f t="shared" si="0"/>
        <v>30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7"/>
  <sheetViews>
    <sheetView workbookViewId="0">
      <selection activeCell="O9" sqref="O9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7" t="s">
        <v>42</v>
      </c>
      <c r="B2" s="37"/>
      <c r="C2" s="37"/>
      <c r="D2" s="37"/>
      <c r="E2" s="37"/>
      <c r="F2" s="37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41" t="s">
        <v>0</v>
      </c>
      <c r="B5" s="39" t="s">
        <v>1</v>
      </c>
      <c r="C5" s="40" t="s">
        <v>44</v>
      </c>
      <c r="D5" s="40" t="s">
        <v>43</v>
      </c>
      <c r="E5" s="40"/>
      <c r="F5" s="40"/>
    </row>
    <row r="6" spans="1:13" ht="36" customHeight="1" x14ac:dyDescent="0.25">
      <c r="A6" s="41"/>
      <c r="B6" s="39"/>
      <c r="C6" s="40"/>
      <c r="D6" s="40" t="s">
        <v>2</v>
      </c>
      <c r="E6" s="40" t="s">
        <v>3</v>
      </c>
      <c r="F6" s="40"/>
    </row>
    <row r="7" spans="1:13" ht="21" customHeight="1" x14ac:dyDescent="0.25">
      <c r="A7" s="41"/>
      <c r="B7" s="39"/>
      <c r="C7" s="40"/>
      <c r="D7" s="40"/>
      <c r="E7" s="29" t="s">
        <v>4</v>
      </c>
      <c r="F7" s="29" t="s">
        <v>5</v>
      </c>
    </row>
    <row r="8" spans="1:13" ht="21" customHeight="1" x14ac:dyDescent="0.25">
      <c r="A8" s="12">
        <v>1</v>
      </c>
      <c r="B8" s="8" t="s">
        <v>7</v>
      </c>
      <c r="C8" s="9">
        <f>C9+C10+C11</f>
        <v>134.5</v>
      </c>
      <c r="D8" s="9">
        <f>D9+D10+D11</f>
        <v>46.8</v>
      </c>
      <c r="E8" s="9">
        <f>D8/C8*100</f>
        <v>34.795539033457246</v>
      </c>
      <c r="F8" s="9">
        <f>D8-C8</f>
        <v>-87.7</v>
      </c>
    </row>
    <row r="9" spans="1:13" ht="81" customHeight="1" x14ac:dyDescent="0.25">
      <c r="A9" s="7">
        <v>2</v>
      </c>
      <c r="B9" s="14" t="s">
        <v>15</v>
      </c>
      <c r="C9" s="29">
        <v>16.100000000000001</v>
      </c>
      <c r="D9" s="29">
        <v>0</v>
      </c>
      <c r="E9" s="29"/>
      <c r="F9" s="29">
        <f t="shared" ref="F9:F47" si="0">D9-C9</f>
        <v>-16.100000000000001</v>
      </c>
    </row>
    <row r="10" spans="1:13" ht="49.5" customHeight="1" x14ac:dyDescent="0.25">
      <c r="A10" s="7">
        <v>3</v>
      </c>
      <c r="B10" s="14" t="s">
        <v>16</v>
      </c>
      <c r="C10" s="29">
        <v>71.599999999999994</v>
      </c>
      <c r="D10" s="29">
        <v>0</v>
      </c>
      <c r="E10" s="29"/>
      <c r="F10" s="29">
        <f t="shared" si="0"/>
        <v>-71.599999999999994</v>
      </c>
    </row>
    <row r="11" spans="1:13" ht="50.25" customHeight="1" x14ac:dyDescent="0.25">
      <c r="A11" s="7">
        <v>4</v>
      </c>
      <c r="B11" s="14" t="s">
        <v>8</v>
      </c>
      <c r="C11" s="29">
        <v>46.8</v>
      </c>
      <c r="D11" s="29">
        <v>46.8</v>
      </c>
      <c r="E11" s="29">
        <f t="shared" ref="E11:E47" si="1">D11/C11*100</f>
        <v>100</v>
      </c>
      <c r="F11" s="29"/>
    </row>
    <row r="12" spans="1:13" s="19" customFormat="1" ht="33.75" customHeight="1" x14ac:dyDescent="0.2">
      <c r="A12" s="12">
        <v>5</v>
      </c>
      <c r="B12" s="15" t="s">
        <v>28</v>
      </c>
      <c r="C12" s="9">
        <f>C13+C14+C15+C16+C17+C18+C19+C20+C21</f>
        <v>41648.6</v>
      </c>
      <c r="D12" s="9">
        <f>D13+D14+D15+D16+D17+D18+D19+D20+D21</f>
        <v>8043.3</v>
      </c>
      <c r="E12" s="9">
        <f t="shared" si="1"/>
        <v>19.312293810596277</v>
      </c>
      <c r="F12" s="9">
        <f t="shared" si="0"/>
        <v>-33605.299999999996</v>
      </c>
    </row>
    <row r="13" spans="1:13" ht="81" customHeight="1" x14ac:dyDescent="0.25">
      <c r="A13" s="7">
        <v>6</v>
      </c>
      <c r="B13" s="14" t="s">
        <v>9</v>
      </c>
      <c r="C13" s="29">
        <v>22181.4</v>
      </c>
      <c r="D13" s="29">
        <v>3021.7</v>
      </c>
      <c r="E13" s="29">
        <f t="shared" si="1"/>
        <v>13.622674853706258</v>
      </c>
      <c r="F13" s="29">
        <f t="shared" si="0"/>
        <v>-19159.7</v>
      </c>
    </row>
    <row r="14" spans="1:13" ht="33.75" customHeight="1" x14ac:dyDescent="0.25">
      <c r="A14" s="7">
        <v>7</v>
      </c>
      <c r="B14" s="14" t="s">
        <v>25</v>
      </c>
      <c r="C14" s="29">
        <v>6672.1</v>
      </c>
      <c r="D14" s="29">
        <v>1852.9</v>
      </c>
      <c r="E14" s="29">
        <f t="shared" si="1"/>
        <v>27.77086674360396</v>
      </c>
      <c r="F14" s="29">
        <f t="shared" si="0"/>
        <v>-4819.2000000000007</v>
      </c>
    </row>
    <row r="15" spans="1:13" ht="52.5" customHeight="1" x14ac:dyDescent="0.25">
      <c r="A15" s="7">
        <v>8</v>
      </c>
      <c r="B15" s="14" t="s">
        <v>22</v>
      </c>
      <c r="C15" s="29">
        <v>194.8</v>
      </c>
      <c r="D15" s="29">
        <v>0</v>
      </c>
      <c r="E15" s="29"/>
      <c r="F15" s="29">
        <f t="shared" si="0"/>
        <v>-194.8</v>
      </c>
    </row>
    <row r="16" spans="1:13" ht="81" customHeight="1" x14ac:dyDescent="0.25">
      <c r="A16" s="7">
        <v>9</v>
      </c>
      <c r="B16" s="14" t="s">
        <v>15</v>
      </c>
      <c r="C16" s="29">
        <v>5883.3</v>
      </c>
      <c r="D16" s="29">
        <v>1881.8</v>
      </c>
      <c r="E16" s="29">
        <f t="shared" si="1"/>
        <v>31.985450342494858</v>
      </c>
      <c r="F16" s="29">
        <f t="shared" si="0"/>
        <v>-4001.5</v>
      </c>
    </row>
    <row r="17" spans="1:6" ht="39" customHeight="1" x14ac:dyDescent="0.25">
      <c r="A17" s="7">
        <v>10</v>
      </c>
      <c r="B17" s="14" t="s">
        <v>12</v>
      </c>
      <c r="C17" s="29">
        <v>0</v>
      </c>
      <c r="D17" s="29">
        <v>252.7</v>
      </c>
      <c r="E17" s="29"/>
      <c r="F17" s="29">
        <f t="shared" si="0"/>
        <v>252.7</v>
      </c>
    </row>
    <row r="18" spans="1:6" ht="39" customHeight="1" x14ac:dyDescent="0.25">
      <c r="A18" s="7">
        <v>11</v>
      </c>
      <c r="B18" s="14" t="s">
        <v>33</v>
      </c>
      <c r="C18" s="29">
        <v>0</v>
      </c>
      <c r="D18" s="29">
        <v>8</v>
      </c>
      <c r="E18" s="29"/>
      <c r="F18" s="29">
        <f t="shared" si="0"/>
        <v>8</v>
      </c>
    </row>
    <row r="19" spans="1:6" ht="94.5" x14ac:dyDescent="0.25">
      <c r="A19" s="7">
        <v>12</v>
      </c>
      <c r="B19" s="14" t="s">
        <v>17</v>
      </c>
      <c r="C19" s="29">
        <v>3467</v>
      </c>
      <c r="D19" s="29">
        <v>107.4</v>
      </c>
      <c r="E19" s="29">
        <f t="shared" si="1"/>
        <v>3.0977790597057977</v>
      </c>
      <c r="F19" s="29">
        <f t="shared" si="0"/>
        <v>-3359.6</v>
      </c>
    </row>
    <row r="20" spans="1:6" ht="63" x14ac:dyDescent="0.25">
      <c r="A20" s="7">
        <v>13</v>
      </c>
      <c r="B20" s="14" t="s">
        <v>23</v>
      </c>
      <c r="C20" s="29">
        <v>3250</v>
      </c>
      <c r="D20" s="29">
        <v>1000.6</v>
      </c>
      <c r="E20" s="29">
        <f t="shared" si="1"/>
        <v>30.787692307692311</v>
      </c>
      <c r="F20" s="29">
        <f t="shared" si="0"/>
        <v>-2249.4</v>
      </c>
    </row>
    <row r="21" spans="1:6" ht="47.25" x14ac:dyDescent="0.25">
      <c r="A21" s="7">
        <v>14</v>
      </c>
      <c r="B21" s="14" t="s">
        <v>8</v>
      </c>
      <c r="C21" s="29">
        <v>0</v>
      </c>
      <c r="D21" s="29">
        <v>-81.8</v>
      </c>
      <c r="E21" s="29"/>
      <c r="F21" s="29">
        <f t="shared" si="0"/>
        <v>-81.8</v>
      </c>
    </row>
    <row r="22" spans="1:6" s="19" customFormat="1" ht="21" customHeight="1" x14ac:dyDescent="0.2">
      <c r="A22" s="12">
        <v>15</v>
      </c>
      <c r="B22" s="15" t="s">
        <v>29</v>
      </c>
      <c r="C22" s="13">
        <f>C24+C25+C23</f>
        <v>1634981</v>
      </c>
      <c r="D22" s="13">
        <f>D24+D25+D23</f>
        <v>307504.09999999998</v>
      </c>
      <c r="E22" s="9">
        <f t="shared" si="1"/>
        <v>18.807808775759472</v>
      </c>
      <c r="F22" s="9">
        <f t="shared" si="0"/>
        <v>-1327476.8999999999</v>
      </c>
    </row>
    <row r="23" spans="1:6" ht="49.5" customHeight="1" x14ac:dyDescent="0.25">
      <c r="A23" s="7">
        <v>16</v>
      </c>
      <c r="B23" s="14" t="s">
        <v>49</v>
      </c>
      <c r="C23" s="24">
        <v>0</v>
      </c>
      <c r="D23" s="24">
        <v>0.3</v>
      </c>
      <c r="E23" s="29"/>
      <c r="F23" s="29">
        <f t="shared" si="0"/>
        <v>0.3</v>
      </c>
    </row>
    <row r="24" spans="1:6" ht="31.5" x14ac:dyDescent="0.25">
      <c r="A24" s="7">
        <v>17</v>
      </c>
      <c r="B24" s="16" t="s">
        <v>10</v>
      </c>
      <c r="C24" s="23">
        <v>1648099.9</v>
      </c>
      <c r="D24" s="29">
        <v>320622.7</v>
      </c>
      <c r="E24" s="29">
        <f t="shared" si="1"/>
        <v>19.454081636677486</v>
      </c>
      <c r="F24" s="29">
        <f t="shared" si="0"/>
        <v>-1327477.2</v>
      </c>
    </row>
    <row r="25" spans="1:6" ht="47.25" x14ac:dyDescent="0.25">
      <c r="A25" s="7">
        <v>18</v>
      </c>
      <c r="B25" s="17" t="s">
        <v>11</v>
      </c>
      <c r="C25" s="29">
        <v>-13118.9</v>
      </c>
      <c r="D25" s="29">
        <v>-13118.9</v>
      </c>
      <c r="E25" s="29">
        <f t="shared" si="1"/>
        <v>100</v>
      </c>
      <c r="F25" s="29"/>
    </row>
    <row r="26" spans="1:6" s="19" customFormat="1" ht="51" customHeight="1" x14ac:dyDescent="0.2">
      <c r="A26" s="12">
        <v>19</v>
      </c>
      <c r="B26" s="15" t="s">
        <v>24</v>
      </c>
      <c r="C26" s="9">
        <f>C27+C28</f>
        <v>1113.4000000000001</v>
      </c>
      <c r="D26" s="9">
        <f>D27+D28+D29</f>
        <v>184.6</v>
      </c>
      <c r="E26" s="9">
        <f t="shared" si="1"/>
        <v>16.579845518232439</v>
      </c>
      <c r="F26" s="9">
        <f t="shared" si="0"/>
        <v>-928.80000000000007</v>
      </c>
    </row>
    <row r="27" spans="1:6" ht="35.25" customHeight="1" x14ac:dyDescent="0.25">
      <c r="A27" s="7">
        <v>20</v>
      </c>
      <c r="B27" s="16" t="s">
        <v>48</v>
      </c>
      <c r="C27" s="29">
        <v>1102.4000000000001</v>
      </c>
      <c r="D27" s="29">
        <v>183.7</v>
      </c>
      <c r="E27" s="29">
        <f t="shared" si="1"/>
        <v>16.663642960812769</v>
      </c>
      <c r="F27" s="29">
        <f t="shared" si="0"/>
        <v>-918.7</v>
      </c>
    </row>
    <row r="28" spans="1:6" ht="36.75" customHeight="1" x14ac:dyDescent="0.25">
      <c r="A28" s="7">
        <v>21</v>
      </c>
      <c r="B28" s="16" t="s">
        <v>32</v>
      </c>
      <c r="C28" s="29">
        <v>11</v>
      </c>
      <c r="D28" s="29">
        <v>0</v>
      </c>
      <c r="E28" s="29"/>
      <c r="F28" s="29">
        <f t="shared" si="0"/>
        <v>-11</v>
      </c>
    </row>
    <row r="29" spans="1:6" ht="69" customHeight="1" x14ac:dyDescent="0.25">
      <c r="A29" s="7">
        <v>22</v>
      </c>
      <c r="B29" s="16" t="s">
        <v>45</v>
      </c>
      <c r="C29" s="29">
        <v>0</v>
      </c>
      <c r="D29" s="29">
        <v>0.9</v>
      </c>
      <c r="E29" s="29"/>
      <c r="F29" s="29">
        <f t="shared" si="0"/>
        <v>0.9</v>
      </c>
    </row>
    <row r="30" spans="1:6" s="19" customFormat="1" ht="18.75" customHeight="1" x14ac:dyDescent="0.2">
      <c r="A30" s="12">
        <v>23</v>
      </c>
      <c r="B30" s="15" t="s">
        <v>30</v>
      </c>
      <c r="C30" s="9">
        <f>C31+C32+C34+C37+C35+C33+C36</f>
        <v>3485.6000000000004</v>
      </c>
      <c r="D30" s="9">
        <f>D31+D32+D34+D37+D35+D33+D36</f>
        <v>504.8</v>
      </c>
      <c r="E30" s="9">
        <f t="shared" si="1"/>
        <v>14.482442047280236</v>
      </c>
      <c r="F30" s="9">
        <f t="shared" si="0"/>
        <v>-2980.8</v>
      </c>
    </row>
    <row r="31" spans="1:6" ht="31.5" x14ac:dyDescent="0.25">
      <c r="A31" s="7">
        <v>24</v>
      </c>
      <c r="B31" s="14" t="s">
        <v>26</v>
      </c>
      <c r="C31" s="29">
        <v>1400.4</v>
      </c>
      <c r="D31" s="29">
        <v>362.5</v>
      </c>
      <c r="E31" s="29">
        <f t="shared" si="1"/>
        <v>25.885461296772348</v>
      </c>
      <c r="F31" s="29">
        <f t="shared" si="0"/>
        <v>-1037.9000000000001</v>
      </c>
    </row>
    <row r="32" spans="1:6" ht="31.5" x14ac:dyDescent="0.25">
      <c r="A32" s="7">
        <v>25</v>
      </c>
      <c r="B32" s="16" t="s">
        <v>12</v>
      </c>
      <c r="C32" s="29">
        <v>158.1</v>
      </c>
      <c r="D32" s="29">
        <v>65.7</v>
      </c>
      <c r="E32" s="29">
        <f t="shared" si="1"/>
        <v>41.555977229601524</v>
      </c>
      <c r="F32" s="29">
        <f t="shared" si="0"/>
        <v>-92.399999999999991</v>
      </c>
    </row>
    <row r="33" spans="1:7" ht="31.5" x14ac:dyDescent="0.25">
      <c r="A33" s="7">
        <v>26</v>
      </c>
      <c r="B33" s="14" t="s">
        <v>32</v>
      </c>
      <c r="C33" s="29">
        <v>0</v>
      </c>
      <c r="D33" s="29">
        <v>53.5</v>
      </c>
      <c r="E33" s="29"/>
      <c r="F33" s="29">
        <f t="shared" si="0"/>
        <v>53.5</v>
      </c>
    </row>
    <row r="34" spans="1:7" ht="31.5" x14ac:dyDescent="0.25">
      <c r="A34" s="7">
        <v>27</v>
      </c>
      <c r="B34" s="14" t="s">
        <v>13</v>
      </c>
      <c r="C34" s="29">
        <v>51.7</v>
      </c>
      <c r="D34" s="29">
        <v>22.1</v>
      </c>
      <c r="E34" s="29">
        <f t="shared" si="1"/>
        <v>42.746615087040617</v>
      </c>
      <c r="F34" s="29">
        <f t="shared" si="0"/>
        <v>-29.6</v>
      </c>
    </row>
    <row r="35" spans="1:7" ht="47.25" x14ac:dyDescent="0.25">
      <c r="A35" s="7">
        <v>28</v>
      </c>
      <c r="B35" s="14" t="s">
        <v>8</v>
      </c>
      <c r="C35" s="29">
        <v>0.5</v>
      </c>
      <c r="D35" s="29">
        <v>0.5</v>
      </c>
      <c r="E35" s="29">
        <f t="shared" si="1"/>
        <v>100</v>
      </c>
      <c r="F35" s="29"/>
    </row>
    <row r="36" spans="1:7" ht="15.75" x14ac:dyDescent="0.25">
      <c r="A36" s="7">
        <v>29</v>
      </c>
      <c r="B36" s="14" t="s">
        <v>50</v>
      </c>
      <c r="C36" s="29">
        <v>0</v>
      </c>
      <c r="D36" s="29">
        <v>0.5</v>
      </c>
      <c r="E36" s="29"/>
      <c r="F36" s="29">
        <f t="shared" si="0"/>
        <v>0.5</v>
      </c>
    </row>
    <row r="37" spans="1:7" ht="18" customHeight="1" x14ac:dyDescent="0.25">
      <c r="A37" s="7">
        <v>30</v>
      </c>
      <c r="B37" s="18" t="s">
        <v>14</v>
      </c>
      <c r="C37" s="29">
        <v>1874.9</v>
      </c>
      <c r="D37" s="29">
        <v>0</v>
      </c>
      <c r="E37" s="29"/>
      <c r="F37" s="29">
        <f t="shared" si="0"/>
        <v>-1874.9</v>
      </c>
      <c r="G37" s="20"/>
    </row>
    <row r="38" spans="1:7" s="19" customFormat="1" ht="30" customHeight="1" x14ac:dyDescent="0.2">
      <c r="A38" s="12">
        <v>31</v>
      </c>
      <c r="B38" s="22" t="s">
        <v>37</v>
      </c>
      <c r="C38" s="9">
        <f>C39</f>
        <v>5.2</v>
      </c>
      <c r="D38" s="9">
        <f>D39</f>
        <v>5.2</v>
      </c>
      <c r="E38" s="9">
        <f t="shared" si="1"/>
        <v>100</v>
      </c>
      <c r="F38" s="9"/>
      <c r="G38" s="27"/>
    </row>
    <row r="39" spans="1:7" ht="36" customHeight="1" x14ac:dyDescent="0.25">
      <c r="A39" s="7">
        <v>32</v>
      </c>
      <c r="B39" s="16" t="s">
        <v>32</v>
      </c>
      <c r="C39" s="29">
        <v>5.2</v>
      </c>
      <c r="D39" s="29">
        <v>5.2</v>
      </c>
      <c r="E39" s="29">
        <f t="shared" si="1"/>
        <v>100</v>
      </c>
      <c r="F39" s="29"/>
      <c r="G39" s="20"/>
    </row>
    <row r="40" spans="1:7" s="19" customFormat="1" ht="31.5" x14ac:dyDescent="0.2">
      <c r="A40" s="12">
        <v>33</v>
      </c>
      <c r="B40" s="15" t="s">
        <v>31</v>
      </c>
      <c r="C40" s="9">
        <f>C41+C42+C44+C45</f>
        <v>7327.7999999999993</v>
      </c>
      <c r="D40" s="9">
        <f>D41+D42+D44+D45+D43</f>
        <v>2665.2999999999997</v>
      </c>
      <c r="E40" s="9">
        <f t="shared" si="1"/>
        <v>36.372444662791011</v>
      </c>
      <c r="F40" s="9">
        <f t="shared" si="0"/>
        <v>-4662.5</v>
      </c>
    </row>
    <row r="41" spans="1:7" ht="99.75" customHeight="1" x14ac:dyDescent="0.25">
      <c r="A41" s="7">
        <v>34</v>
      </c>
      <c r="B41" s="14" t="s">
        <v>19</v>
      </c>
      <c r="C41" s="29">
        <v>96</v>
      </c>
      <c r="D41" s="29">
        <v>36.1</v>
      </c>
      <c r="E41" s="29">
        <f t="shared" si="1"/>
        <v>37.604166666666664</v>
      </c>
      <c r="F41" s="29">
        <f t="shared" si="0"/>
        <v>-59.9</v>
      </c>
    </row>
    <row r="42" spans="1:7" ht="83.25" customHeight="1" x14ac:dyDescent="0.25">
      <c r="A42" s="7">
        <v>35</v>
      </c>
      <c r="B42" s="14" t="s">
        <v>46</v>
      </c>
      <c r="C42" s="29">
        <v>5176.5</v>
      </c>
      <c r="D42" s="29">
        <v>2523.6</v>
      </c>
      <c r="E42" s="29">
        <f t="shared" si="1"/>
        <v>48.751086641553172</v>
      </c>
      <c r="F42" s="29">
        <f t="shared" si="0"/>
        <v>-2652.9</v>
      </c>
    </row>
    <row r="43" spans="1:7" ht="49.5" customHeight="1" x14ac:dyDescent="0.25">
      <c r="A43" s="7">
        <v>36</v>
      </c>
      <c r="B43" s="16" t="s">
        <v>47</v>
      </c>
      <c r="C43" s="29">
        <v>0</v>
      </c>
      <c r="D43" s="29">
        <v>3</v>
      </c>
      <c r="E43" s="29"/>
      <c r="F43" s="29">
        <f t="shared" si="0"/>
        <v>3</v>
      </c>
    </row>
    <row r="44" spans="1:7" ht="86.25" customHeight="1" x14ac:dyDescent="0.25">
      <c r="A44" s="7">
        <v>37</v>
      </c>
      <c r="B44" s="14" t="s">
        <v>20</v>
      </c>
      <c r="C44" s="29">
        <v>891.2</v>
      </c>
      <c r="D44" s="29">
        <v>102.6</v>
      </c>
      <c r="E44" s="29">
        <f t="shared" si="1"/>
        <v>11.512567324955116</v>
      </c>
      <c r="F44" s="29">
        <f t="shared" si="0"/>
        <v>-788.6</v>
      </c>
    </row>
    <row r="45" spans="1:7" ht="19.5" customHeight="1" x14ac:dyDescent="0.25">
      <c r="A45" s="7">
        <v>38</v>
      </c>
      <c r="B45" s="14" t="s">
        <v>14</v>
      </c>
      <c r="C45" s="29">
        <v>1164.0999999999999</v>
      </c>
      <c r="D45" s="29">
        <v>0</v>
      </c>
      <c r="E45" s="29"/>
      <c r="F45" s="29">
        <f t="shared" si="0"/>
        <v>-1164.0999999999999</v>
      </c>
    </row>
    <row r="46" spans="1:7" s="19" customFormat="1" ht="31.5" x14ac:dyDescent="0.2">
      <c r="A46" s="12">
        <v>39</v>
      </c>
      <c r="B46" s="15" t="s">
        <v>27</v>
      </c>
      <c r="C46" s="10">
        <f>C47</f>
        <v>25</v>
      </c>
      <c r="D46" s="10">
        <f>D47</f>
        <v>40</v>
      </c>
      <c r="E46" s="9">
        <f t="shared" si="1"/>
        <v>160</v>
      </c>
      <c r="F46" s="9">
        <f t="shared" si="0"/>
        <v>15</v>
      </c>
    </row>
    <row r="47" spans="1:7" ht="36" customHeight="1" x14ac:dyDescent="0.25">
      <c r="A47" s="7">
        <v>40</v>
      </c>
      <c r="B47" s="14" t="s">
        <v>21</v>
      </c>
      <c r="C47" s="11">
        <v>25</v>
      </c>
      <c r="D47" s="11">
        <v>40</v>
      </c>
      <c r="E47" s="29">
        <f t="shared" si="1"/>
        <v>160</v>
      </c>
      <c r="F47" s="29">
        <f t="shared" si="0"/>
        <v>15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6"/>
  <sheetViews>
    <sheetView topLeftCell="A19" workbookViewId="0">
      <selection activeCell="N13" sqref="N13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7" t="s">
        <v>40</v>
      </c>
      <c r="B2" s="37"/>
      <c r="C2" s="37"/>
      <c r="D2" s="37"/>
      <c r="E2" s="37"/>
      <c r="F2" s="37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41" t="s">
        <v>0</v>
      </c>
      <c r="B5" s="39" t="s">
        <v>1</v>
      </c>
      <c r="C5" s="40" t="s">
        <v>38</v>
      </c>
      <c r="D5" s="40" t="s">
        <v>39</v>
      </c>
      <c r="E5" s="40"/>
      <c r="F5" s="40"/>
    </row>
    <row r="6" spans="1:13" ht="36" customHeight="1" x14ac:dyDescent="0.25">
      <c r="A6" s="41"/>
      <c r="B6" s="39"/>
      <c r="C6" s="40"/>
      <c r="D6" s="40" t="s">
        <v>2</v>
      </c>
      <c r="E6" s="40" t="s">
        <v>3</v>
      </c>
      <c r="F6" s="40"/>
    </row>
    <row r="7" spans="1:13" ht="21" customHeight="1" x14ac:dyDescent="0.25">
      <c r="A7" s="41"/>
      <c r="B7" s="39"/>
      <c r="C7" s="40"/>
      <c r="D7" s="40"/>
      <c r="E7" s="28" t="s">
        <v>4</v>
      </c>
      <c r="F7" s="28" t="s">
        <v>5</v>
      </c>
    </row>
    <row r="8" spans="1:13" ht="21" customHeight="1" x14ac:dyDescent="0.25">
      <c r="A8" s="12">
        <v>1</v>
      </c>
      <c r="B8" s="8" t="s">
        <v>7</v>
      </c>
      <c r="C8" s="9">
        <f>C9+C10+C11</f>
        <v>119.19999999999999</v>
      </c>
      <c r="D8" s="9">
        <f>D9+D10+D11</f>
        <v>31.5</v>
      </c>
      <c r="E8" s="9">
        <f>D8/C8*100</f>
        <v>26.4261744966443</v>
      </c>
      <c r="F8" s="9">
        <f>D8-C8</f>
        <v>-87.699999999999989</v>
      </c>
    </row>
    <row r="9" spans="1:13" ht="81" customHeight="1" x14ac:dyDescent="0.25">
      <c r="A9" s="7">
        <v>2</v>
      </c>
      <c r="B9" s="14" t="s">
        <v>15</v>
      </c>
      <c r="C9" s="28">
        <v>16.100000000000001</v>
      </c>
      <c r="D9" s="28">
        <v>0</v>
      </c>
      <c r="E9" s="28"/>
      <c r="F9" s="28">
        <f t="shared" ref="F9:F46" si="0">D9-C9</f>
        <v>-16.100000000000001</v>
      </c>
    </row>
    <row r="10" spans="1:13" ht="49.5" customHeight="1" x14ac:dyDescent="0.25">
      <c r="A10" s="7">
        <v>3</v>
      </c>
      <c r="B10" s="14" t="s">
        <v>16</v>
      </c>
      <c r="C10" s="28">
        <v>71.599999999999994</v>
      </c>
      <c r="D10" s="28">
        <v>0</v>
      </c>
      <c r="E10" s="28"/>
      <c r="F10" s="28">
        <f t="shared" si="0"/>
        <v>-71.599999999999994</v>
      </c>
    </row>
    <row r="11" spans="1:13" ht="50.25" customHeight="1" x14ac:dyDescent="0.25">
      <c r="A11" s="7">
        <v>4</v>
      </c>
      <c r="B11" s="14" t="s">
        <v>8</v>
      </c>
      <c r="C11" s="28">
        <v>31.5</v>
      </c>
      <c r="D11" s="28">
        <v>31.5</v>
      </c>
      <c r="E11" s="28">
        <f t="shared" ref="E11:E46" si="1">D11/C11*100</f>
        <v>100</v>
      </c>
      <c r="F11" s="28"/>
    </row>
    <row r="12" spans="1:13" s="19" customFormat="1" ht="33.75" customHeight="1" x14ac:dyDescent="0.2">
      <c r="A12" s="12">
        <v>5</v>
      </c>
      <c r="B12" s="15" t="s">
        <v>28</v>
      </c>
      <c r="C12" s="9">
        <f>C13+C14+C15+C16+C17+C18+C19+C20+C21</f>
        <v>41648.5</v>
      </c>
      <c r="D12" s="9">
        <f>D13+D14+D15+D16+D17+D18+D19+D20+D21+D22</f>
        <v>5337.7000000000007</v>
      </c>
      <c r="E12" s="9">
        <f t="shared" si="1"/>
        <v>12.816067805563227</v>
      </c>
      <c r="F12" s="9">
        <f t="shared" si="0"/>
        <v>-36310.800000000003</v>
      </c>
    </row>
    <row r="13" spans="1:13" ht="81" customHeight="1" x14ac:dyDescent="0.25">
      <c r="A13" s="7">
        <v>6</v>
      </c>
      <c r="B13" s="14" t="s">
        <v>9</v>
      </c>
      <c r="C13" s="28">
        <v>22181.4</v>
      </c>
      <c r="D13" s="28">
        <v>1759.6</v>
      </c>
      <c r="E13" s="28">
        <f t="shared" si="1"/>
        <v>7.9327725030881719</v>
      </c>
      <c r="F13" s="28">
        <f t="shared" si="0"/>
        <v>-20421.800000000003</v>
      </c>
    </row>
    <row r="14" spans="1:13" ht="33.75" customHeight="1" x14ac:dyDescent="0.25">
      <c r="A14" s="7">
        <v>7</v>
      </c>
      <c r="B14" s="14" t="s">
        <v>25</v>
      </c>
      <c r="C14" s="28">
        <v>6672.1</v>
      </c>
      <c r="D14" s="28">
        <v>1243.0999999999999</v>
      </c>
      <c r="E14" s="28">
        <f t="shared" si="1"/>
        <v>18.631315477885522</v>
      </c>
      <c r="F14" s="28">
        <f t="shared" si="0"/>
        <v>-5429</v>
      </c>
    </row>
    <row r="15" spans="1:13" ht="52.5" customHeight="1" x14ac:dyDescent="0.25">
      <c r="A15" s="7">
        <v>8</v>
      </c>
      <c r="B15" s="14" t="s">
        <v>22</v>
      </c>
      <c r="C15" s="28">
        <v>194.8</v>
      </c>
      <c r="D15" s="28">
        <v>0</v>
      </c>
      <c r="E15" s="28"/>
      <c r="F15" s="28">
        <f t="shared" si="0"/>
        <v>-194.8</v>
      </c>
    </row>
    <row r="16" spans="1:13" ht="81" customHeight="1" x14ac:dyDescent="0.25">
      <c r="A16" s="7">
        <v>9</v>
      </c>
      <c r="B16" s="14" t="s">
        <v>15</v>
      </c>
      <c r="C16" s="28">
        <v>5883.3</v>
      </c>
      <c r="D16" s="28">
        <v>1484.5</v>
      </c>
      <c r="E16" s="28">
        <f t="shared" si="1"/>
        <v>25.232437577550016</v>
      </c>
      <c r="F16" s="28">
        <f t="shared" si="0"/>
        <v>-4398.8</v>
      </c>
    </row>
    <row r="17" spans="1:6" ht="39" customHeight="1" x14ac:dyDescent="0.25">
      <c r="A17" s="7">
        <v>10</v>
      </c>
      <c r="B17" s="14" t="s">
        <v>12</v>
      </c>
      <c r="C17" s="28">
        <v>0</v>
      </c>
      <c r="D17" s="28">
        <v>168.1</v>
      </c>
      <c r="E17" s="28"/>
      <c r="F17" s="28">
        <f t="shared" si="0"/>
        <v>168.1</v>
      </c>
    </row>
    <row r="18" spans="1:6" ht="39" customHeight="1" x14ac:dyDescent="0.25">
      <c r="A18" s="7">
        <v>11</v>
      </c>
      <c r="B18" s="14" t="s">
        <v>33</v>
      </c>
      <c r="C18" s="28">
        <v>0</v>
      </c>
      <c r="D18" s="28">
        <v>8</v>
      </c>
      <c r="E18" s="28"/>
      <c r="F18" s="28">
        <f t="shared" si="0"/>
        <v>8</v>
      </c>
    </row>
    <row r="19" spans="1:6" ht="94.5" x14ac:dyDescent="0.25">
      <c r="A19" s="7">
        <v>12</v>
      </c>
      <c r="B19" s="14" t="s">
        <v>17</v>
      </c>
      <c r="C19" s="28">
        <v>3466.9</v>
      </c>
      <c r="D19" s="28">
        <v>80.3</v>
      </c>
      <c r="E19" s="28">
        <f t="shared" si="1"/>
        <v>2.3161902564250481</v>
      </c>
      <c r="F19" s="28">
        <f t="shared" si="0"/>
        <v>-3386.6</v>
      </c>
    </row>
    <row r="20" spans="1:6" ht="63" x14ac:dyDescent="0.25">
      <c r="A20" s="7">
        <v>13</v>
      </c>
      <c r="B20" s="14" t="s">
        <v>23</v>
      </c>
      <c r="C20" s="28">
        <v>3250</v>
      </c>
      <c r="D20" s="28">
        <v>679.4</v>
      </c>
      <c r="E20" s="28">
        <f t="shared" si="1"/>
        <v>20.904615384615383</v>
      </c>
      <c r="F20" s="28">
        <f t="shared" si="0"/>
        <v>-2570.6</v>
      </c>
    </row>
    <row r="21" spans="1:6" ht="47.25" x14ac:dyDescent="0.25">
      <c r="A21" s="7">
        <v>14</v>
      </c>
      <c r="B21" s="14" t="s">
        <v>8</v>
      </c>
      <c r="C21" s="28">
        <v>0</v>
      </c>
      <c r="D21" s="28">
        <v>-87.4</v>
      </c>
      <c r="E21" s="28"/>
      <c r="F21" s="28">
        <f t="shared" si="0"/>
        <v>-87.4</v>
      </c>
    </row>
    <row r="22" spans="1:6" ht="31.5" x14ac:dyDescent="0.25">
      <c r="A22" s="7">
        <v>15</v>
      </c>
      <c r="B22" s="14" t="s">
        <v>41</v>
      </c>
      <c r="C22" s="28">
        <v>0</v>
      </c>
      <c r="D22" s="28">
        <v>2.1</v>
      </c>
      <c r="E22" s="28"/>
      <c r="F22" s="28">
        <f t="shared" si="0"/>
        <v>2.1</v>
      </c>
    </row>
    <row r="23" spans="1:6" s="19" customFormat="1" ht="21" customHeight="1" x14ac:dyDescent="0.2">
      <c r="A23" s="12">
        <v>16</v>
      </c>
      <c r="B23" s="15" t="s">
        <v>29</v>
      </c>
      <c r="C23" s="13">
        <f>C26+C27+C24</f>
        <v>1530404.4</v>
      </c>
      <c r="D23" s="13">
        <f>D26+D27+D24+D25</f>
        <v>176640.7</v>
      </c>
      <c r="E23" s="9">
        <f t="shared" si="1"/>
        <v>11.542093057233762</v>
      </c>
      <c r="F23" s="9">
        <f t="shared" si="0"/>
        <v>-1353763.7</v>
      </c>
    </row>
    <row r="24" spans="1:6" ht="22.5" customHeight="1" x14ac:dyDescent="0.25">
      <c r="A24" s="7">
        <v>17</v>
      </c>
      <c r="B24" s="14" t="s">
        <v>18</v>
      </c>
      <c r="C24" s="24">
        <v>0</v>
      </c>
      <c r="D24" s="24">
        <v>0.2</v>
      </c>
      <c r="E24" s="28"/>
      <c r="F24" s="28">
        <f t="shared" si="0"/>
        <v>0.2</v>
      </c>
    </row>
    <row r="25" spans="1:6" ht="31.5" customHeight="1" x14ac:dyDescent="0.25">
      <c r="A25" s="7">
        <v>18</v>
      </c>
      <c r="B25" s="14" t="s">
        <v>41</v>
      </c>
      <c r="C25" s="24">
        <v>0</v>
      </c>
      <c r="D25" s="24">
        <v>3.1</v>
      </c>
      <c r="E25" s="28"/>
      <c r="F25" s="28">
        <f t="shared" si="0"/>
        <v>3.1</v>
      </c>
    </row>
    <row r="26" spans="1:6" ht="31.5" x14ac:dyDescent="0.25">
      <c r="A26" s="7">
        <v>19</v>
      </c>
      <c r="B26" s="16" t="s">
        <v>10</v>
      </c>
      <c r="C26" s="23">
        <v>1548349.4</v>
      </c>
      <c r="D26" s="28">
        <v>194582.39999999999</v>
      </c>
      <c r="E26" s="28">
        <f t="shared" si="1"/>
        <v>12.567085956180174</v>
      </c>
      <c r="F26" s="28">
        <f t="shared" si="0"/>
        <v>-1353767</v>
      </c>
    </row>
    <row r="27" spans="1:6" ht="47.25" x14ac:dyDescent="0.25">
      <c r="A27" s="7">
        <v>20</v>
      </c>
      <c r="B27" s="17" t="s">
        <v>11</v>
      </c>
      <c r="C27" s="28">
        <v>-17945</v>
      </c>
      <c r="D27" s="28">
        <v>-17945</v>
      </c>
      <c r="E27" s="28">
        <f t="shared" si="1"/>
        <v>100</v>
      </c>
      <c r="F27" s="28"/>
    </row>
    <row r="28" spans="1:6" s="19" customFormat="1" ht="51" customHeight="1" x14ac:dyDescent="0.2">
      <c r="A28" s="12">
        <v>21</v>
      </c>
      <c r="B28" s="15" t="s">
        <v>24</v>
      </c>
      <c r="C28" s="9">
        <f>C29+C30</f>
        <v>1113.4000000000001</v>
      </c>
      <c r="D28" s="9">
        <f>D29+D30</f>
        <v>91.9</v>
      </c>
      <c r="E28" s="9">
        <f t="shared" si="1"/>
        <v>8.2539967666606788</v>
      </c>
      <c r="F28" s="9">
        <f t="shared" si="0"/>
        <v>-1021.5000000000001</v>
      </c>
    </row>
    <row r="29" spans="1:6" ht="20.25" customHeight="1" x14ac:dyDescent="0.25">
      <c r="A29" s="7">
        <v>22</v>
      </c>
      <c r="B29" s="16" t="s">
        <v>18</v>
      </c>
      <c r="C29" s="28">
        <v>1102.4000000000001</v>
      </c>
      <c r="D29" s="28">
        <v>91.9</v>
      </c>
      <c r="E29" s="28">
        <f t="shared" si="1"/>
        <v>8.336357039187229</v>
      </c>
      <c r="F29" s="28">
        <f t="shared" si="0"/>
        <v>-1010.5000000000001</v>
      </c>
    </row>
    <row r="30" spans="1:6" ht="36.75" customHeight="1" x14ac:dyDescent="0.25">
      <c r="A30" s="7">
        <v>23</v>
      </c>
      <c r="B30" s="16" t="s">
        <v>32</v>
      </c>
      <c r="C30" s="28">
        <v>11</v>
      </c>
      <c r="D30" s="28">
        <v>0</v>
      </c>
      <c r="E30" s="28"/>
      <c r="F30" s="28">
        <f t="shared" si="0"/>
        <v>-11</v>
      </c>
    </row>
    <row r="31" spans="1:6" s="19" customFormat="1" ht="18.75" customHeight="1" x14ac:dyDescent="0.2">
      <c r="A31" s="12">
        <v>24</v>
      </c>
      <c r="B31" s="15" t="s">
        <v>30</v>
      </c>
      <c r="C31" s="9">
        <f>C32+C33+C35+C37+C36+C34</f>
        <v>3485.6000000000004</v>
      </c>
      <c r="D31" s="9">
        <f>D32+D33+D35+D37+D36+D34</f>
        <v>356</v>
      </c>
      <c r="E31" s="9">
        <f t="shared" si="1"/>
        <v>10.213449621299057</v>
      </c>
      <c r="F31" s="9">
        <f t="shared" si="0"/>
        <v>-3129.6000000000004</v>
      </c>
    </row>
    <row r="32" spans="1:6" ht="31.5" x14ac:dyDescent="0.25">
      <c r="A32" s="7">
        <v>25</v>
      </c>
      <c r="B32" s="14" t="s">
        <v>26</v>
      </c>
      <c r="C32" s="28">
        <v>1400.4</v>
      </c>
      <c r="D32" s="28">
        <v>242.4</v>
      </c>
      <c r="E32" s="28">
        <f t="shared" si="1"/>
        <v>17.309340188517567</v>
      </c>
      <c r="F32" s="28">
        <f t="shared" si="0"/>
        <v>-1158</v>
      </c>
    </row>
    <row r="33" spans="1:7" ht="31.5" x14ac:dyDescent="0.25">
      <c r="A33" s="7">
        <v>26</v>
      </c>
      <c r="B33" s="16" t="s">
        <v>12</v>
      </c>
      <c r="C33" s="28">
        <v>158.1</v>
      </c>
      <c r="D33" s="28">
        <v>45.4</v>
      </c>
      <c r="E33" s="28">
        <f t="shared" si="1"/>
        <v>28.716002530044278</v>
      </c>
      <c r="F33" s="28">
        <f t="shared" si="0"/>
        <v>-112.69999999999999</v>
      </c>
    </row>
    <row r="34" spans="1:7" ht="31.5" x14ac:dyDescent="0.25">
      <c r="A34" s="7">
        <v>27</v>
      </c>
      <c r="B34" s="14" t="s">
        <v>32</v>
      </c>
      <c r="C34" s="28">
        <v>0</v>
      </c>
      <c r="D34" s="28">
        <v>53.5</v>
      </c>
      <c r="E34" s="28"/>
      <c r="F34" s="28">
        <f t="shared" si="0"/>
        <v>53.5</v>
      </c>
    </row>
    <row r="35" spans="1:7" ht="31.5" x14ac:dyDescent="0.25">
      <c r="A35" s="7">
        <v>28</v>
      </c>
      <c r="B35" s="14" t="s">
        <v>13</v>
      </c>
      <c r="C35" s="28">
        <v>51.7</v>
      </c>
      <c r="D35" s="28">
        <v>14.2</v>
      </c>
      <c r="E35" s="28">
        <f t="shared" si="1"/>
        <v>27.466150870406185</v>
      </c>
      <c r="F35" s="28">
        <f t="shared" si="0"/>
        <v>-37.5</v>
      </c>
    </row>
    <row r="36" spans="1:7" ht="47.25" x14ac:dyDescent="0.25">
      <c r="A36" s="7">
        <v>29</v>
      </c>
      <c r="B36" s="14" t="s">
        <v>8</v>
      </c>
      <c r="C36" s="28">
        <v>0.5</v>
      </c>
      <c r="D36" s="28">
        <v>0.5</v>
      </c>
      <c r="E36" s="28">
        <f t="shared" si="1"/>
        <v>100</v>
      </c>
      <c r="F36" s="28"/>
    </row>
    <row r="37" spans="1:7" ht="18" customHeight="1" x14ac:dyDescent="0.25">
      <c r="A37" s="7">
        <v>30</v>
      </c>
      <c r="B37" s="18" t="s">
        <v>14</v>
      </c>
      <c r="C37" s="28">
        <v>1874.9</v>
      </c>
      <c r="D37" s="28">
        <v>0</v>
      </c>
      <c r="E37" s="9"/>
      <c r="F37" s="28">
        <f t="shared" si="0"/>
        <v>-1874.9</v>
      </c>
      <c r="G37" s="20"/>
    </row>
    <row r="38" spans="1:7" s="19" customFormat="1" ht="30" customHeight="1" x14ac:dyDescent="0.2">
      <c r="A38" s="12">
        <v>31</v>
      </c>
      <c r="B38" s="22" t="s">
        <v>37</v>
      </c>
      <c r="C38" s="9">
        <f>C39</f>
        <v>5.2</v>
      </c>
      <c r="D38" s="9">
        <f>D39</f>
        <v>5.2</v>
      </c>
      <c r="E38" s="9">
        <f t="shared" si="1"/>
        <v>100</v>
      </c>
      <c r="F38" s="9"/>
      <c r="G38" s="27"/>
    </row>
    <row r="39" spans="1:7" ht="36" customHeight="1" x14ac:dyDescent="0.25">
      <c r="A39" s="7">
        <v>32</v>
      </c>
      <c r="B39" s="16" t="s">
        <v>32</v>
      </c>
      <c r="C39" s="28">
        <v>5.2</v>
      </c>
      <c r="D39" s="28">
        <v>5.2</v>
      </c>
      <c r="E39" s="28">
        <f t="shared" si="1"/>
        <v>100</v>
      </c>
      <c r="F39" s="28"/>
      <c r="G39" s="20"/>
    </row>
    <row r="40" spans="1:7" s="19" customFormat="1" ht="31.5" x14ac:dyDescent="0.2">
      <c r="A40" s="12">
        <v>33</v>
      </c>
      <c r="B40" s="15" t="s">
        <v>31</v>
      </c>
      <c r="C40" s="9">
        <f>C41+C42+C43+C44</f>
        <v>7327.7999999999993</v>
      </c>
      <c r="D40" s="9">
        <f>D41+D42+D43+D44</f>
        <v>1689.3</v>
      </c>
      <c r="E40" s="9">
        <f t="shared" si="1"/>
        <v>23.053303856546307</v>
      </c>
      <c r="F40" s="9">
        <f t="shared" si="0"/>
        <v>-5638.4999999999991</v>
      </c>
    </row>
    <row r="41" spans="1:7" ht="99.75" customHeight="1" x14ac:dyDescent="0.25">
      <c r="A41" s="7">
        <v>34</v>
      </c>
      <c r="B41" s="14" t="s">
        <v>19</v>
      </c>
      <c r="C41" s="28">
        <v>96</v>
      </c>
      <c r="D41" s="28">
        <v>21.8</v>
      </c>
      <c r="E41" s="28">
        <f t="shared" si="1"/>
        <v>22.708333333333332</v>
      </c>
      <c r="F41" s="28">
        <f t="shared" si="0"/>
        <v>-74.2</v>
      </c>
    </row>
    <row r="42" spans="1:7" ht="83.25" customHeight="1" x14ac:dyDescent="0.25">
      <c r="A42" s="7">
        <v>35</v>
      </c>
      <c r="B42" s="14" t="s">
        <v>15</v>
      </c>
      <c r="C42" s="28">
        <v>5176.5</v>
      </c>
      <c r="D42" s="28">
        <v>1594.9</v>
      </c>
      <c r="E42" s="28">
        <f t="shared" si="1"/>
        <v>30.810393122766349</v>
      </c>
      <c r="F42" s="28">
        <f t="shared" si="0"/>
        <v>-3581.6</v>
      </c>
    </row>
    <row r="43" spans="1:7" ht="86.25" customHeight="1" x14ac:dyDescent="0.25">
      <c r="A43" s="7">
        <v>36</v>
      </c>
      <c r="B43" s="14" t="s">
        <v>20</v>
      </c>
      <c r="C43" s="28">
        <v>891.2</v>
      </c>
      <c r="D43" s="28">
        <v>72.599999999999994</v>
      </c>
      <c r="E43" s="28">
        <f t="shared" si="1"/>
        <v>8.146319569120287</v>
      </c>
      <c r="F43" s="28">
        <f t="shared" si="0"/>
        <v>-818.6</v>
      </c>
    </row>
    <row r="44" spans="1:7" ht="19.5" customHeight="1" x14ac:dyDescent="0.25">
      <c r="A44" s="7">
        <v>37</v>
      </c>
      <c r="B44" s="14" t="s">
        <v>14</v>
      </c>
      <c r="C44" s="28">
        <v>1164.0999999999999</v>
      </c>
      <c r="D44" s="28">
        <v>0</v>
      </c>
      <c r="E44" s="28"/>
      <c r="F44" s="28">
        <f t="shared" si="0"/>
        <v>-1164.0999999999999</v>
      </c>
    </row>
    <row r="45" spans="1:7" s="19" customFormat="1" ht="31.5" x14ac:dyDescent="0.2">
      <c r="A45" s="12">
        <v>38</v>
      </c>
      <c r="B45" s="15" t="s">
        <v>27</v>
      </c>
      <c r="C45" s="10">
        <f>C46</f>
        <v>25</v>
      </c>
      <c r="D45" s="10">
        <f>D46</f>
        <v>40</v>
      </c>
      <c r="E45" s="9">
        <f t="shared" si="1"/>
        <v>160</v>
      </c>
      <c r="F45" s="9">
        <f t="shared" si="0"/>
        <v>15</v>
      </c>
    </row>
    <row r="46" spans="1:7" ht="36" customHeight="1" x14ac:dyDescent="0.25">
      <c r="A46" s="7">
        <v>39</v>
      </c>
      <c r="B46" s="14" t="s">
        <v>21</v>
      </c>
      <c r="C46" s="11">
        <v>25</v>
      </c>
      <c r="D46" s="11">
        <v>40</v>
      </c>
      <c r="E46" s="28">
        <f t="shared" si="1"/>
        <v>160</v>
      </c>
      <c r="F46" s="28">
        <f t="shared" si="0"/>
        <v>15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2"/>
  <sheetViews>
    <sheetView topLeftCell="A4" workbookViewId="0">
      <selection activeCell="B35" sqref="B35"/>
    </sheetView>
  </sheetViews>
  <sheetFormatPr defaultRowHeight="15" x14ac:dyDescent="0.25"/>
  <cols>
    <col min="1" max="1" width="5.42578125" style="3" customWidth="1"/>
    <col min="2" max="2" width="68.140625" style="1" customWidth="1"/>
    <col min="3" max="3" width="19.140625" style="5" customWidth="1"/>
    <col min="4" max="4" width="14.42578125" style="5" customWidth="1"/>
    <col min="5" max="5" width="12" style="5" customWidth="1"/>
    <col min="6" max="6" width="16.28515625" style="5" customWidth="1"/>
    <col min="7" max="16384" width="9.140625" style="1"/>
  </cols>
  <sheetData>
    <row r="2" spans="1:13" ht="42.75" customHeight="1" x14ac:dyDescent="0.3">
      <c r="A2" s="37" t="s">
        <v>34</v>
      </c>
      <c r="B2" s="37"/>
      <c r="C2" s="37"/>
      <c r="D2" s="37"/>
      <c r="E2" s="37"/>
      <c r="F2" s="37"/>
      <c r="G2" s="2"/>
      <c r="H2" s="2"/>
      <c r="I2" s="2"/>
      <c r="J2" s="2"/>
      <c r="K2" s="2"/>
      <c r="L2" s="2"/>
      <c r="M2" s="2"/>
    </row>
    <row r="3" spans="1:13" ht="25.5" customHeight="1" x14ac:dyDescent="0.3">
      <c r="B3" s="21"/>
      <c r="C3" s="4"/>
      <c r="D3" s="4"/>
      <c r="E3" s="4"/>
      <c r="F3" s="4"/>
      <c r="G3" s="21"/>
      <c r="H3" s="21"/>
      <c r="I3" s="21"/>
      <c r="J3" s="21"/>
      <c r="K3" s="21"/>
      <c r="L3" s="21"/>
      <c r="M3" s="21"/>
    </row>
    <row r="4" spans="1:13" x14ac:dyDescent="0.25">
      <c r="F4" s="6" t="s">
        <v>6</v>
      </c>
    </row>
    <row r="5" spans="1:13" ht="29.25" customHeight="1" x14ac:dyDescent="0.25">
      <c r="A5" s="41" t="s">
        <v>0</v>
      </c>
      <c r="B5" s="39" t="s">
        <v>1</v>
      </c>
      <c r="C5" s="40" t="s">
        <v>35</v>
      </c>
      <c r="D5" s="40" t="s">
        <v>36</v>
      </c>
      <c r="E5" s="40"/>
      <c r="F5" s="40"/>
    </row>
    <row r="6" spans="1:13" ht="36" customHeight="1" x14ac:dyDescent="0.25">
      <c r="A6" s="41"/>
      <c r="B6" s="39"/>
      <c r="C6" s="40"/>
      <c r="D6" s="40" t="s">
        <v>2</v>
      </c>
      <c r="E6" s="40" t="s">
        <v>3</v>
      </c>
      <c r="F6" s="40"/>
    </row>
    <row r="7" spans="1:13" ht="21" customHeight="1" x14ac:dyDescent="0.25">
      <c r="A7" s="41"/>
      <c r="B7" s="39"/>
      <c r="C7" s="40"/>
      <c r="D7" s="40"/>
      <c r="E7" s="25" t="s">
        <v>4</v>
      </c>
      <c r="F7" s="25" t="s">
        <v>5</v>
      </c>
    </row>
    <row r="8" spans="1:13" ht="21" customHeight="1" x14ac:dyDescent="0.25">
      <c r="A8" s="12">
        <v>1</v>
      </c>
      <c r="B8" s="8" t="s">
        <v>7</v>
      </c>
      <c r="C8" s="9">
        <f>C9+C10+C11</f>
        <v>107.89999999999999</v>
      </c>
      <c r="D8" s="9">
        <f>D9+D10+D11</f>
        <v>24.799999999999997</v>
      </c>
      <c r="E8" s="9">
        <f>D8/C8*100</f>
        <v>22.984244670991657</v>
      </c>
      <c r="F8" s="9">
        <f>D8-C8</f>
        <v>-83.1</v>
      </c>
    </row>
    <row r="9" spans="1:13" ht="81" customHeight="1" x14ac:dyDescent="0.25">
      <c r="A9" s="7">
        <v>2</v>
      </c>
      <c r="B9" s="14" t="s">
        <v>15</v>
      </c>
      <c r="C9" s="26">
        <v>16.100000000000001</v>
      </c>
      <c r="D9" s="26">
        <v>0</v>
      </c>
      <c r="E9" s="26"/>
      <c r="F9" s="26">
        <f t="shared" ref="F9:F42" si="0">D9-C9</f>
        <v>-16.100000000000001</v>
      </c>
    </row>
    <row r="10" spans="1:13" ht="49.5" customHeight="1" x14ac:dyDescent="0.25">
      <c r="A10" s="7">
        <v>3</v>
      </c>
      <c r="B10" s="14" t="s">
        <v>16</v>
      </c>
      <c r="C10" s="26">
        <v>71.599999999999994</v>
      </c>
      <c r="D10" s="26">
        <v>4.5999999999999996</v>
      </c>
      <c r="E10" s="26">
        <f t="shared" ref="E10:E39" si="1">D10/C10*100</f>
        <v>6.4245810055865924</v>
      </c>
      <c r="F10" s="26">
        <f t="shared" si="0"/>
        <v>-67</v>
      </c>
    </row>
    <row r="11" spans="1:13" ht="50.25" customHeight="1" x14ac:dyDescent="0.25">
      <c r="A11" s="7">
        <v>4</v>
      </c>
      <c r="B11" s="14" t="s">
        <v>8</v>
      </c>
      <c r="C11" s="26">
        <v>20.2</v>
      </c>
      <c r="D11" s="26">
        <v>20.2</v>
      </c>
      <c r="E11" s="26">
        <f t="shared" si="1"/>
        <v>100</v>
      </c>
      <c r="F11" s="26">
        <f t="shared" si="0"/>
        <v>0</v>
      </c>
    </row>
    <row r="12" spans="1:13" s="19" customFormat="1" ht="33.75" customHeight="1" x14ac:dyDescent="0.2">
      <c r="A12" s="12">
        <v>5</v>
      </c>
      <c r="B12" s="15" t="s">
        <v>28</v>
      </c>
      <c r="C12" s="9">
        <f>C13+C14+C15+C16+C17+C18+C19+C20+C21</f>
        <v>41648.6</v>
      </c>
      <c r="D12" s="9">
        <f>D13+D14+D15+D16+D17+D18+D19+D20+D21</f>
        <v>2990.5</v>
      </c>
      <c r="E12" s="9">
        <f t="shared" si="1"/>
        <v>7.1803133838832522</v>
      </c>
      <c r="F12" s="9">
        <f t="shared" si="0"/>
        <v>-38658.1</v>
      </c>
    </row>
    <row r="13" spans="1:13" ht="81" customHeight="1" x14ac:dyDescent="0.25">
      <c r="A13" s="7">
        <v>6</v>
      </c>
      <c r="B13" s="14" t="s">
        <v>9</v>
      </c>
      <c r="C13" s="26">
        <v>22181.4</v>
      </c>
      <c r="D13" s="26">
        <v>1111.4000000000001</v>
      </c>
      <c r="E13" s="26">
        <f t="shared" si="1"/>
        <v>5.0105042963924724</v>
      </c>
      <c r="F13" s="26">
        <f t="shared" si="0"/>
        <v>-21070</v>
      </c>
    </row>
    <row r="14" spans="1:13" ht="33.75" customHeight="1" x14ac:dyDescent="0.25">
      <c r="A14" s="7">
        <v>7</v>
      </c>
      <c r="B14" s="14" t="s">
        <v>25</v>
      </c>
      <c r="C14" s="26">
        <v>6672.1</v>
      </c>
      <c r="D14" s="26">
        <v>756.3</v>
      </c>
      <c r="E14" s="26">
        <f t="shared" si="1"/>
        <v>11.335261761664242</v>
      </c>
      <c r="F14" s="26">
        <f t="shared" si="0"/>
        <v>-5915.8</v>
      </c>
    </row>
    <row r="15" spans="1:13" ht="52.5" customHeight="1" x14ac:dyDescent="0.25">
      <c r="A15" s="7">
        <v>8</v>
      </c>
      <c r="B15" s="14" t="s">
        <v>22</v>
      </c>
      <c r="C15" s="26">
        <v>194.8</v>
      </c>
      <c r="D15" s="26">
        <v>0</v>
      </c>
      <c r="E15" s="26"/>
      <c r="F15" s="26">
        <f t="shared" si="0"/>
        <v>-194.8</v>
      </c>
    </row>
    <row r="16" spans="1:13" ht="81" customHeight="1" x14ac:dyDescent="0.25">
      <c r="A16" s="7">
        <v>9</v>
      </c>
      <c r="B16" s="14" t="s">
        <v>15</v>
      </c>
      <c r="C16" s="26">
        <v>5883.3</v>
      </c>
      <c r="D16" s="26">
        <v>696.5</v>
      </c>
      <c r="E16" s="26">
        <f t="shared" si="1"/>
        <v>11.838593986368194</v>
      </c>
      <c r="F16" s="26">
        <f t="shared" si="0"/>
        <v>-5186.8</v>
      </c>
    </row>
    <row r="17" spans="1:6" ht="39" customHeight="1" x14ac:dyDescent="0.25">
      <c r="A17" s="7">
        <v>10</v>
      </c>
      <c r="B17" s="14" t="s">
        <v>12</v>
      </c>
      <c r="C17" s="26">
        <v>0</v>
      </c>
      <c r="D17" s="26">
        <v>67</v>
      </c>
      <c r="E17" s="26"/>
      <c r="F17" s="26">
        <f t="shared" si="0"/>
        <v>67</v>
      </c>
    </row>
    <row r="18" spans="1:6" ht="39" customHeight="1" x14ac:dyDescent="0.25">
      <c r="A18" s="7">
        <v>11</v>
      </c>
      <c r="B18" s="14" t="s">
        <v>33</v>
      </c>
      <c r="C18" s="26">
        <v>0</v>
      </c>
      <c r="D18" s="26">
        <v>8</v>
      </c>
      <c r="E18" s="26"/>
      <c r="F18" s="26">
        <f t="shared" si="0"/>
        <v>8</v>
      </c>
    </row>
    <row r="19" spans="1:6" ht="94.5" x14ac:dyDescent="0.25">
      <c r="A19" s="7">
        <v>12</v>
      </c>
      <c r="B19" s="14" t="s">
        <v>17</v>
      </c>
      <c r="C19" s="26">
        <v>3467</v>
      </c>
      <c r="D19" s="26">
        <v>17</v>
      </c>
      <c r="E19" s="26">
        <f t="shared" si="1"/>
        <v>0.49033746755119706</v>
      </c>
      <c r="F19" s="26">
        <f t="shared" si="0"/>
        <v>-3450</v>
      </c>
    </row>
    <row r="20" spans="1:6" ht="63" x14ac:dyDescent="0.25">
      <c r="A20" s="7">
        <v>13</v>
      </c>
      <c r="B20" s="14" t="s">
        <v>23</v>
      </c>
      <c r="C20" s="26">
        <v>3250</v>
      </c>
      <c r="D20" s="26">
        <v>424.3</v>
      </c>
      <c r="E20" s="26">
        <f t="shared" si="1"/>
        <v>13.055384615384616</v>
      </c>
      <c r="F20" s="26">
        <f t="shared" si="0"/>
        <v>-2825.7</v>
      </c>
    </row>
    <row r="21" spans="1:6" ht="47.25" x14ac:dyDescent="0.25">
      <c r="A21" s="7">
        <v>14</v>
      </c>
      <c r="B21" s="14" t="s">
        <v>8</v>
      </c>
      <c r="C21" s="26">
        <v>0</v>
      </c>
      <c r="D21" s="26">
        <v>-90</v>
      </c>
      <c r="E21" s="26"/>
      <c r="F21" s="26">
        <f t="shared" si="0"/>
        <v>-90</v>
      </c>
    </row>
    <row r="22" spans="1:6" s="19" customFormat="1" ht="21" customHeight="1" x14ac:dyDescent="0.2">
      <c r="A22" s="12">
        <v>15</v>
      </c>
      <c r="B22" s="15" t="s">
        <v>29</v>
      </c>
      <c r="C22" s="13">
        <f>C24+C25+C23</f>
        <v>1546408.2</v>
      </c>
      <c r="D22" s="13">
        <f>D24+D25+D23</f>
        <v>56833.5</v>
      </c>
      <c r="E22" s="9">
        <f t="shared" si="1"/>
        <v>3.6751939106375664</v>
      </c>
      <c r="F22" s="9">
        <f t="shared" si="0"/>
        <v>-1489574.7</v>
      </c>
    </row>
    <row r="23" spans="1:6" ht="22.5" customHeight="1" x14ac:dyDescent="0.25">
      <c r="A23" s="7">
        <v>16</v>
      </c>
      <c r="B23" s="14" t="s">
        <v>18</v>
      </c>
      <c r="C23" s="24">
        <v>0</v>
      </c>
      <c r="D23" s="24">
        <v>0.3</v>
      </c>
      <c r="E23" s="26"/>
      <c r="F23" s="26">
        <f t="shared" si="0"/>
        <v>0.3</v>
      </c>
    </row>
    <row r="24" spans="1:6" ht="31.5" x14ac:dyDescent="0.25">
      <c r="A24" s="7">
        <v>17</v>
      </c>
      <c r="B24" s="16" t="s">
        <v>10</v>
      </c>
      <c r="C24" s="23">
        <v>1546408.2</v>
      </c>
      <c r="D24" s="26">
        <v>74778.2</v>
      </c>
      <c r="E24" s="26">
        <f t="shared" si="1"/>
        <v>4.835605501833216</v>
      </c>
      <c r="F24" s="26">
        <f t="shared" si="0"/>
        <v>-1471630</v>
      </c>
    </row>
    <row r="25" spans="1:6" ht="47.25" x14ac:dyDescent="0.25">
      <c r="A25" s="7">
        <v>18</v>
      </c>
      <c r="B25" s="17" t="s">
        <v>11</v>
      </c>
      <c r="C25" s="26">
        <v>0</v>
      </c>
      <c r="D25" s="26">
        <v>-17945</v>
      </c>
      <c r="E25" s="26"/>
      <c r="F25" s="26">
        <f t="shared" si="0"/>
        <v>-17945</v>
      </c>
    </row>
    <row r="26" spans="1:6" s="19" customFormat="1" ht="51" customHeight="1" x14ac:dyDescent="0.2">
      <c r="A26" s="12">
        <v>19</v>
      </c>
      <c r="B26" s="15" t="s">
        <v>24</v>
      </c>
      <c r="C26" s="9">
        <f>C27+C28</f>
        <v>1113.4000000000001</v>
      </c>
      <c r="D26" s="9">
        <f>D27+D28</f>
        <v>0</v>
      </c>
      <c r="E26" s="9"/>
      <c r="F26" s="9">
        <f t="shared" si="0"/>
        <v>-1113.4000000000001</v>
      </c>
    </row>
    <row r="27" spans="1:6" ht="17.25" customHeight="1" x14ac:dyDescent="0.25">
      <c r="A27" s="7">
        <v>20</v>
      </c>
      <c r="B27" s="16" t="s">
        <v>18</v>
      </c>
      <c r="C27" s="26">
        <v>1102.4000000000001</v>
      </c>
      <c r="D27" s="26">
        <v>0</v>
      </c>
      <c r="E27" s="26"/>
      <c r="F27" s="26">
        <f t="shared" si="0"/>
        <v>-1102.4000000000001</v>
      </c>
    </row>
    <row r="28" spans="1:6" ht="36.75" customHeight="1" x14ac:dyDescent="0.25">
      <c r="A28" s="7">
        <v>21</v>
      </c>
      <c r="B28" s="16" t="s">
        <v>32</v>
      </c>
      <c r="C28" s="26">
        <v>11</v>
      </c>
      <c r="D28" s="26">
        <v>0</v>
      </c>
      <c r="E28" s="26"/>
      <c r="F28" s="26">
        <f t="shared" si="0"/>
        <v>-11</v>
      </c>
    </row>
    <row r="29" spans="1:6" s="19" customFormat="1" ht="18.75" customHeight="1" x14ac:dyDescent="0.2">
      <c r="A29" s="7">
        <v>22</v>
      </c>
      <c r="B29" s="15" t="s">
        <v>30</v>
      </c>
      <c r="C29" s="9">
        <f>C30+C31+C32+C33</f>
        <v>3485.1000000000004</v>
      </c>
      <c r="D29" s="9">
        <f>D30+D31+D32+D33</f>
        <v>151.6</v>
      </c>
      <c r="E29" s="9">
        <f t="shared" si="1"/>
        <v>4.3499469168746945</v>
      </c>
      <c r="F29" s="9">
        <f t="shared" si="0"/>
        <v>-3333.5000000000005</v>
      </c>
    </row>
    <row r="30" spans="1:6" ht="31.5" x14ac:dyDescent="0.25">
      <c r="A30" s="7">
        <v>23</v>
      </c>
      <c r="B30" s="14" t="s">
        <v>26</v>
      </c>
      <c r="C30" s="26">
        <v>1400.4</v>
      </c>
      <c r="D30" s="26">
        <v>126.8</v>
      </c>
      <c r="E30" s="26">
        <f t="shared" si="1"/>
        <v>9.0545558411882325</v>
      </c>
      <c r="F30" s="26">
        <f t="shared" si="0"/>
        <v>-1273.6000000000001</v>
      </c>
    </row>
    <row r="31" spans="1:6" ht="31.5" x14ac:dyDescent="0.25">
      <c r="A31" s="7">
        <v>24</v>
      </c>
      <c r="B31" s="16" t="s">
        <v>12</v>
      </c>
      <c r="C31" s="26">
        <v>158.1</v>
      </c>
      <c r="D31" s="26">
        <v>18.399999999999999</v>
      </c>
      <c r="E31" s="26">
        <f t="shared" si="1"/>
        <v>11.6382036685642</v>
      </c>
      <c r="F31" s="26">
        <f t="shared" si="0"/>
        <v>-139.69999999999999</v>
      </c>
    </row>
    <row r="32" spans="1:6" ht="31.5" x14ac:dyDescent="0.25">
      <c r="A32" s="7">
        <v>25</v>
      </c>
      <c r="B32" s="14" t="s">
        <v>13</v>
      </c>
      <c r="C32" s="26">
        <v>51.7</v>
      </c>
      <c r="D32" s="26">
        <v>6.4</v>
      </c>
      <c r="E32" s="26">
        <f t="shared" si="1"/>
        <v>12.379110251450678</v>
      </c>
      <c r="F32" s="26">
        <f t="shared" si="0"/>
        <v>-45.300000000000004</v>
      </c>
    </row>
    <row r="33" spans="1:7" ht="18" customHeight="1" x14ac:dyDescent="0.25">
      <c r="A33" s="7">
        <v>26</v>
      </c>
      <c r="B33" s="18" t="s">
        <v>14</v>
      </c>
      <c r="C33" s="26">
        <v>1874.9</v>
      </c>
      <c r="D33" s="26">
        <v>0</v>
      </c>
      <c r="E33" s="26"/>
      <c r="F33" s="26">
        <f t="shared" si="0"/>
        <v>-1874.9</v>
      </c>
      <c r="G33" s="20"/>
    </row>
    <row r="34" spans="1:7" s="19" customFormat="1" ht="30" customHeight="1" x14ac:dyDescent="0.2">
      <c r="A34" s="12">
        <v>27</v>
      </c>
      <c r="B34" s="22" t="s">
        <v>37</v>
      </c>
      <c r="C34" s="9">
        <f>C35</f>
        <v>0</v>
      </c>
      <c r="D34" s="9">
        <f>D35</f>
        <v>5.2</v>
      </c>
      <c r="E34" s="9"/>
      <c r="F34" s="9">
        <f t="shared" si="0"/>
        <v>5.2</v>
      </c>
      <c r="G34" s="27"/>
    </row>
    <row r="35" spans="1:7" ht="36" customHeight="1" x14ac:dyDescent="0.25">
      <c r="A35" s="7">
        <v>28</v>
      </c>
      <c r="B35" s="16" t="s">
        <v>32</v>
      </c>
      <c r="C35" s="26">
        <v>0</v>
      </c>
      <c r="D35" s="26">
        <v>5.2</v>
      </c>
      <c r="E35" s="26"/>
      <c r="F35" s="26">
        <f t="shared" si="0"/>
        <v>5.2</v>
      </c>
      <c r="G35" s="20"/>
    </row>
    <row r="36" spans="1:7" s="19" customFormat="1" ht="31.5" x14ac:dyDescent="0.2">
      <c r="A36" s="12">
        <v>29</v>
      </c>
      <c r="B36" s="15" t="s">
        <v>31</v>
      </c>
      <c r="C36" s="9">
        <f>C37+C38+C39+C40</f>
        <v>7327.7999999999993</v>
      </c>
      <c r="D36" s="9">
        <f>D37+D38+D39+D40</f>
        <v>831.5</v>
      </c>
      <c r="E36" s="9">
        <f t="shared" si="1"/>
        <v>11.347198340566065</v>
      </c>
      <c r="F36" s="9">
        <f t="shared" si="0"/>
        <v>-6496.2999999999993</v>
      </c>
    </row>
    <row r="37" spans="1:7" ht="99.75" customHeight="1" x14ac:dyDescent="0.25">
      <c r="A37" s="7">
        <v>30</v>
      </c>
      <c r="B37" s="14" t="s">
        <v>19</v>
      </c>
      <c r="C37" s="26">
        <v>96</v>
      </c>
      <c r="D37" s="26">
        <v>18.600000000000001</v>
      </c>
      <c r="E37" s="26">
        <f t="shared" si="1"/>
        <v>19.375</v>
      </c>
      <c r="F37" s="26">
        <f t="shared" si="0"/>
        <v>-77.400000000000006</v>
      </c>
    </row>
    <row r="38" spans="1:7" ht="83.25" customHeight="1" x14ac:dyDescent="0.25">
      <c r="A38" s="7">
        <v>31</v>
      </c>
      <c r="B38" s="14" t="s">
        <v>15</v>
      </c>
      <c r="C38" s="26">
        <v>5176.5</v>
      </c>
      <c r="D38" s="26">
        <v>791.9</v>
      </c>
      <c r="E38" s="26">
        <f t="shared" si="1"/>
        <v>15.297981261470106</v>
      </c>
      <c r="F38" s="26">
        <f t="shared" si="0"/>
        <v>-4384.6000000000004</v>
      </c>
    </row>
    <row r="39" spans="1:7" ht="86.25" customHeight="1" x14ac:dyDescent="0.25">
      <c r="A39" s="7">
        <v>32</v>
      </c>
      <c r="B39" s="14" t="s">
        <v>20</v>
      </c>
      <c r="C39" s="26">
        <v>891.2</v>
      </c>
      <c r="D39" s="26">
        <v>21</v>
      </c>
      <c r="E39" s="26">
        <f t="shared" si="1"/>
        <v>2.3563734290843805</v>
      </c>
      <c r="F39" s="26">
        <f t="shared" si="0"/>
        <v>-870.2</v>
      </c>
    </row>
    <row r="40" spans="1:7" ht="19.5" customHeight="1" x14ac:dyDescent="0.25">
      <c r="A40" s="7">
        <v>33</v>
      </c>
      <c r="B40" s="14" t="s">
        <v>14</v>
      </c>
      <c r="C40" s="26">
        <v>1164.0999999999999</v>
      </c>
      <c r="D40" s="26">
        <v>0</v>
      </c>
      <c r="E40" s="26"/>
      <c r="F40" s="26">
        <f t="shared" si="0"/>
        <v>-1164.0999999999999</v>
      </c>
    </row>
    <row r="41" spans="1:7" s="19" customFormat="1" ht="31.5" x14ac:dyDescent="0.2">
      <c r="A41" s="12">
        <v>34</v>
      </c>
      <c r="B41" s="15" t="s">
        <v>27</v>
      </c>
      <c r="C41" s="10">
        <f>C42</f>
        <v>25</v>
      </c>
      <c r="D41" s="10">
        <f>D42</f>
        <v>0</v>
      </c>
      <c r="E41" s="9"/>
      <c r="F41" s="9">
        <f t="shared" si="0"/>
        <v>-25</v>
      </c>
    </row>
    <row r="42" spans="1:7" ht="31.5" x14ac:dyDescent="0.25">
      <c r="A42" s="7">
        <v>35</v>
      </c>
      <c r="B42" s="14" t="s">
        <v>21</v>
      </c>
      <c r="C42" s="11">
        <v>25</v>
      </c>
      <c r="D42" s="11">
        <v>0</v>
      </c>
      <c r="E42" s="26"/>
      <c r="F42" s="26">
        <f t="shared" si="0"/>
        <v>-25</v>
      </c>
    </row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на 01.10.2019     </vt:lpstr>
      <vt:lpstr>на 01.09.2019    </vt:lpstr>
      <vt:lpstr>на 01.08.2019    </vt:lpstr>
      <vt:lpstr>на 01.07.2019   </vt:lpstr>
      <vt:lpstr>на 01.06.2019   </vt:lpstr>
      <vt:lpstr>на 01.05.2019  </vt:lpstr>
      <vt:lpstr>на 01.04.2019  </vt:lpstr>
      <vt:lpstr>на 01.03.2019 </vt:lpstr>
      <vt:lpstr>на 01.02.2019</vt:lpstr>
    </vt:vector>
  </TitlesOfParts>
  <Company>МКУ "ФУ г. Канска"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pleskach</dc:creator>
  <cp:lastModifiedBy>116</cp:lastModifiedBy>
  <cp:lastPrinted>2019-10-03T02:16:55Z</cp:lastPrinted>
  <dcterms:created xsi:type="dcterms:W3CDTF">2013-06-21T00:40:31Z</dcterms:created>
  <dcterms:modified xsi:type="dcterms:W3CDTF">2019-10-03T02:19:35Z</dcterms:modified>
</cp:coreProperties>
</file>