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142.FUKANSK.000\Desktop\"/>
    </mc:Choice>
  </mc:AlternateContent>
  <bookViews>
    <workbookView xWindow="120" yWindow="120" windowWidth="9720" windowHeight="7320"/>
  </bookViews>
  <sheets>
    <sheet name="исполнение " sheetId="8" r:id="rId1"/>
  </sheets>
  <definedNames>
    <definedName name="_xlnm.Print_Area" localSheetId="0">'исполнение '!$A$2:$E$88</definedName>
  </definedNames>
  <calcPr calcId="152511"/>
</workbook>
</file>

<file path=xl/calcChain.xml><?xml version="1.0" encoding="utf-8"?>
<calcChain xmlns="http://schemas.openxmlformats.org/spreadsheetml/2006/main">
  <c r="E9" i="8" l="1"/>
  <c r="D67" i="8" l="1"/>
  <c r="C67" i="8"/>
  <c r="E68" i="8"/>
  <c r="C72" i="8"/>
  <c r="D72" i="8"/>
  <c r="E67" i="8" l="1"/>
  <c r="D45" i="8"/>
  <c r="C45" i="8"/>
  <c r="E46" i="8"/>
  <c r="E45" i="8" l="1"/>
  <c r="C9" i="8"/>
  <c r="E66" i="8" l="1"/>
  <c r="E65" i="8"/>
  <c r="E63" i="8"/>
  <c r="E62" i="8"/>
  <c r="E61" i="8"/>
  <c r="E59" i="8"/>
  <c r="E55" i="8"/>
  <c r="E54" i="8"/>
  <c r="E52" i="8"/>
  <c r="E51" i="8"/>
  <c r="E50" i="8"/>
  <c r="E49" i="8"/>
  <c r="E48" i="8"/>
  <c r="E44" i="8"/>
  <c r="E43" i="8"/>
  <c r="E42" i="8"/>
  <c r="E41" i="8"/>
  <c r="E39" i="8"/>
  <c r="E38" i="8"/>
  <c r="E37" i="8"/>
  <c r="E35" i="8"/>
  <c r="E33" i="8"/>
  <c r="E30" i="8"/>
  <c r="E29" i="8"/>
  <c r="E28" i="8"/>
  <c r="E27" i="8"/>
  <c r="E26" i="8"/>
  <c r="E22" i="8"/>
  <c r="E20" i="8"/>
  <c r="E19" i="8"/>
  <c r="E18" i="8"/>
  <c r="E16" i="8"/>
  <c r="E14" i="8"/>
  <c r="E13" i="8"/>
  <c r="E12" i="8"/>
  <c r="E11" i="8"/>
  <c r="E10" i="8"/>
  <c r="C56" i="8" l="1"/>
  <c r="D64" i="8" l="1"/>
  <c r="C64" i="8"/>
  <c r="D58" i="8"/>
  <c r="C58" i="8"/>
  <c r="D53" i="8"/>
  <c r="C53" i="8"/>
  <c r="D47" i="8"/>
  <c r="C47" i="8"/>
  <c r="D40" i="8"/>
  <c r="C40" i="8"/>
  <c r="D36" i="8"/>
  <c r="C36" i="8"/>
  <c r="D25" i="8"/>
  <c r="C25" i="8"/>
  <c r="D9" i="8"/>
  <c r="E47" i="8" l="1"/>
  <c r="E53" i="8"/>
  <c r="E40" i="8"/>
  <c r="E64" i="8"/>
  <c r="E25" i="8"/>
  <c r="E36" i="8"/>
  <c r="E58" i="8"/>
  <c r="D23" i="8"/>
  <c r="D81" i="8" l="1"/>
  <c r="D71" i="8" s="1"/>
  <c r="C81" i="8" l="1"/>
  <c r="C71" i="8" s="1"/>
  <c r="D56" i="8"/>
  <c r="D34" i="8"/>
  <c r="D69" i="8" s="1"/>
  <c r="C34" i="8"/>
  <c r="C69" i="8" s="1"/>
  <c r="C23" i="8"/>
  <c r="E23" i="8" s="1"/>
  <c r="E69" i="8" l="1"/>
  <c r="E34" i="8"/>
</calcChain>
</file>

<file path=xl/sharedStrings.xml><?xml version="1.0" encoding="utf-8"?>
<sst xmlns="http://schemas.openxmlformats.org/spreadsheetml/2006/main" count="104" uniqueCount="90">
  <si>
    <t>Сведения о ходе исполнения бюджета г. Канска</t>
  </si>
  <si>
    <t>(тыс. рублей)</t>
  </si>
  <si>
    <t>Наименование показателей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</si>
  <si>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</si>
  <si>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</si>
  <si>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</si>
  <si>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</si>
  <si>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</si>
  <si>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</si>
  <si>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</si>
  <si>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</si>
  <si>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</si>
  <si>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</si>
  <si>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</si>
  <si>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</si>
  <si>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</si>
  <si>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</si>
  <si>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</si>
  <si>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</si>
  <si>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</si>
  <si>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</si>
  <si>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</si>
  <si>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</si>
  <si>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</si>
  <si>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</si>
  <si>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</si>
  <si>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</si>
  <si>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</si>
  <si>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</si>
  <si>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</si>
  <si>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</si>
  <si>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</si>
  <si>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</si>
  <si>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</si>
  <si>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</si>
  <si>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</si>
  <si>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</si>
  <si>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</si>
  <si>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</si>
  <si>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</si>
  <si>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</si>
  <si>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</si>
  <si>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</si>
  <si>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</si>
  <si>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</si>
  <si>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</si>
  <si>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</si>
  <si>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</si>
  <si>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</si>
  <si>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</si>
  <si>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</si>
  <si>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</si>
  <si>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</si>
  <si>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</si>
  <si>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ВСЕГО РАСХОДОВ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</si>
  <si>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</si>
  <si>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</si>
  <si>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</si>
  <si>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</si>
  <si>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</si>
  <si>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</si>
  <si>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</si>
  <si>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</si>
  <si>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</si>
  <si>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 xml:space="preserve">Налоги на товары (работы, услуги), реализуемые на территории Российской Федерации </t>
  </si>
  <si>
    <t>Доходы от оказания платных услуг (работ) и компенсации затрат государства</t>
  </si>
  <si>
    <t>Дорожное хозяйство (дорожные фонды)</t>
  </si>
  <si>
    <t>Получение бюджетных 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</si>
  <si>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 БЮДЖЕТОВ</t>
  </si>
  <si>
    <t>Источники финансирования дефицитов    бюджетов-всего</t>
  </si>
  <si>
    <t>.</t>
  </si>
  <si>
    <t>Задолженность и перерасчеты по отмененным налогам, сборам и иным обязательным платежам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</si>
  <si>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</si>
  <si>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</si>
  <si>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ИСТОЧНИКИ ФИНАНСИРОВАНИЯ ДЕФИЦИТА ГОРОДСКОГО БЮДЖЕТА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</si>
  <si>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</si>
  <si>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Дополнительное образование детей</t>
  </si>
  <si>
    <t xml:space="preserve">Молодежная политика </t>
  </si>
  <si>
    <t>Судебная система</t>
  </si>
  <si>
    <t>Резервные фонды</t>
  </si>
  <si>
    <t xml:space="preserve"> </t>
  </si>
  <si>
    <t>Охрана окружающей среды</t>
  </si>
  <si>
    <t>Охрана объектов растительного и животного мира и среды их обитания</t>
  </si>
  <si>
    <t>Обеспечение проведения выборов и референдумов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</si>
  <si>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</si>
  <si>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</si>
  <si>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за 2020 год  по состоянию на 01 марта 2020 года</t>
  </si>
  <si>
    <t>Годовой план с учетом изменений на 
01 марта 2020 г.</t>
  </si>
  <si>
    <t>Глава города Канска</t>
  </si>
  <si>
    <t>А.М. Береснев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</si>
</sst>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"/>
  </numFmts>
  <fonts count="10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4" fillId="0" borderId="0" xfId="0" applyFont="1" applyFill="1"/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2" fontId="4" fillId="0" borderId="0" xfId="0" applyNumberFormat="1" applyFont="1" applyFill="1"/>
    <xf numFmtId="2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 shrinkToFit="1"/>
    </xf>
    <xf numFmtId="0" fontId="2" fillId="0" borderId="0" xfId="0" applyFont="1" applyAlignment="1">
      <alignment shrinkToFit="1"/>
    </xf>
    <xf numFmtId="164" fontId="1" fillId="0" borderId="1" xfId="0" applyNumberFormat="1" applyFont="1" applyFill="1" applyBorder="1" applyAlignment="1">
      <alignment horizontal="right" vertical="center" wrapText="1" shrinkToFit="1"/>
    </xf>
    <xf numFmtId="164" fontId="1" fillId="0" borderId="2" xfId="0" applyNumberFormat="1" applyFont="1" applyFill="1" applyBorder="1" applyAlignment="1">
      <alignment horizontal="right" vertical="center" wrapText="1" shrinkToFit="1"/>
    </xf>
    <xf numFmtId="164" fontId="2" fillId="0" borderId="0" xfId="0" applyNumberFormat="1" applyFont="1" applyAlignment="1">
      <alignment shrinkToFit="1"/>
    </xf>
    <xf numFmtId="164" fontId="3" fillId="2" borderId="1" xfId="0" applyNumberFormat="1" applyFont="1" applyFill="1" applyBorder="1" applyAlignment="1">
      <alignment horizontal="right" vertical="center" wrapText="1" shrinkToFit="1"/>
    </xf>
    <xf numFmtId="164" fontId="1" fillId="2" borderId="1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 shrinkToFit="1"/>
    </xf>
    <xf numFmtId="0" fontId="9" fillId="0" borderId="0" xfId="0" applyFont="1" applyFill="1" applyAlignment="1">
      <alignment shrinkToFit="1"/>
    </xf>
    <xf numFmtId="0" fontId="9" fillId="0" borderId="0" xfId="0" applyFont="1" applyFill="1" applyBorder="1" applyAlignment="1">
      <alignment horizontal="left" vertical="center" wrapText="1" shrinkToFit="1"/>
    </xf>
    <xf numFmtId="2" fontId="9" fillId="0" borderId="0" xfId="0" applyNumberFormat="1" applyFont="1" applyFill="1" applyBorder="1" applyAlignment="1">
      <alignment horizontal="left" shrinkToFit="1"/>
    </xf>
    <xf numFmtId="0" fontId="9" fillId="0" borderId="0" xfId="0" applyFont="1" applyAlignment="1">
      <alignment shrinkToFit="1"/>
    </xf>
    <xf numFmtId="164" fontId="1" fillId="2" borderId="0" xfId="0" applyNumberFormat="1" applyFont="1" applyFill="1" applyBorder="1" applyAlignment="1">
      <alignment horizontal="right" vertical="center" wrapText="1" shrinkToFit="1"/>
    </xf>
    <xf numFmtId="164" fontId="1" fillId="0" borderId="0" xfId="0" applyNumberFormat="1" applyFont="1" applyFill="1" applyBorder="1" applyAlignment="1">
      <alignment horizontal="right" vertical="center" wrapText="1" shrinkToFit="1"/>
    </xf>
    <xf numFmtId="3" fontId="3" fillId="0" borderId="1" xfId="0" applyNumberFormat="1" applyFont="1" applyFill="1" applyBorder="1" applyAlignment="1">
      <alignment horizontal="right" vertical="center" wrapText="1" shrinkToFit="1"/>
    </xf>
    <xf numFmtId="165" fontId="3" fillId="0" borderId="1" xfId="0" applyNumberFormat="1" applyFont="1" applyFill="1" applyBorder="1" applyAlignment="1">
      <alignment horizontal="right" vertical="center" wrapText="1" shrinkToFit="1"/>
    </xf>
    <xf numFmtId="165" fontId="2" fillId="0" borderId="0" xfId="0" applyNumberFormat="1" applyFont="1" applyFill="1" applyAlignment="1">
      <alignment horizontal="right" vertical="center" wrapText="1"/>
    </xf>
    <xf numFmtId="165" fontId="1" fillId="0" borderId="0" xfId="0" applyNumberFormat="1" applyFont="1" applyFill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right" vertical="center" wrapText="1" shrinkToFit="1"/>
    </xf>
    <xf numFmtId="165" fontId="1" fillId="0" borderId="0" xfId="0" applyNumberFormat="1" applyFont="1" applyFill="1" applyBorder="1" applyAlignment="1">
      <alignment horizontal="right" vertical="center" wrapText="1" shrinkToFit="1"/>
    </xf>
    <xf numFmtId="165" fontId="9" fillId="0" borderId="0" xfId="0" applyNumberFormat="1" applyFont="1" applyFill="1" applyBorder="1" applyAlignment="1">
      <alignment horizontal="left" shrinkToFit="1"/>
    </xf>
    <xf numFmtId="165" fontId="3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/>
    <xf numFmtId="0" fontId="3" fillId="0" borderId="1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49" fontId="1" fillId="0" borderId="1" xfId="0" applyNumberFormat="1" applyFont="1" applyFill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 shrinkToFit="1"/>
    </xf>
    <xf numFmtId="0" fontId="1" fillId="0" borderId="1" xfId="0" applyFont="1" applyFill="1" applyBorder="1" applyAlignment="1">
      <alignment horizontal="left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3"/>
  <sheetViews>
    <sheetView tabSelected="1" view="pageBreakPreview" topLeftCell="A83" zoomScaleNormal="100" zoomScaleSheetLayoutView="100" workbookViewId="0">
      <selection activeCell="C96" sqref="C96"/>
    </sheetView>
  </sheetViews>
  <sheetFormatPr defaultRowHeight="12.75" x14ac:dyDescent="0.2"/>
  <cols>
    <col min="1" max="1" width="7.140625" style="1" customWidth="1"/>
    <col min="2" max="2" width="46.85546875" style="1" customWidth="1"/>
    <col min="3" max="3" width="28.28515625" style="1" customWidth="1"/>
    <col min="4" max="4" width="20.85546875" style="1" customWidth="1"/>
    <col min="5" max="5" width="20.5703125" style="34" customWidth="1"/>
    <col min="6" max="6" width="16.5703125" style="1" customWidth="1"/>
    <col min="7" max="7" width="25.140625" style="1" customWidth="1"/>
    <col min="8" max="16384" width="9.140625" style="1"/>
  </cols>
  <sheetData>
    <row r="2" spans="1:5" ht="20.25" x14ac:dyDescent="0.3">
      <c r="A2" s="2"/>
      <c r="B2" s="39" t="s">
        <v>0</v>
      </c>
      <c r="C2" s="39"/>
      <c r="D2" s="39"/>
      <c r="E2" s="39"/>
    </row>
    <row r="3" spans="1:5" ht="20.25" x14ac:dyDescent="0.2">
      <c r="A3" s="2"/>
      <c r="B3" s="40" t="s">
        <v>86</v>
      </c>
      <c r="C3" s="40"/>
      <c r="D3" s="40"/>
      <c r="E3" s="40"/>
    </row>
    <row r="4" spans="1:5" ht="15.75" x14ac:dyDescent="0.2">
      <c r="A4" s="2"/>
      <c r="B4" s="3"/>
      <c r="C4" s="3"/>
      <c r="D4" s="4"/>
      <c r="E4" s="26"/>
    </row>
    <row r="5" spans="1:5" ht="15.75" x14ac:dyDescent="0.2">
      <c r="A5" s="2"/>
      <c r="B5" s="2"/>
      <c r="C5" s="2"/>
      <c r="D5" s="5"/>
      <c r="E5" s="27" t="s">
        <v>1</v>
      </c>
    </row>
    <row r="6" spans="1:5" ht="90" customHeight="1" x14ac:dyDescent="0.2">
      <c r="A6" s="41" t="s">
        <v>2</v>
      </c>
      <c r="B6" s="41"/>
      <c r="C6" s="15" t="s">
        <v>87</v>
      </c>
      <c r="D6" s="6" t="s">
        <v>3</v>
      </c>
      <c r="E6" s="28" t="s">
        <v>4</v>
      </c>
    </row>
    <row r="7" spans="1:5" ht="18.75" x14ac:dyDescent="0.2">
      <c r="A7" s="42">
        <v>1</v>
      </c>
      <c r="B7" s="42"/>
      <c r="C7" s="16">
        <v>2</v>
      </c>
      <c r="D7" s="16">
        <v>3</v>
      </c>
      <c r="E7" s="29">
        <v>4</v>
      </c>
    </row>
    <row r="8" spans="1:5" ht="15.75" customHeight="1" x14ac:dyDescent="0.2">
      <c r="A8" s="43" t="s">
        <v>5</v>
      </c>
      <c r="B8" s="43"/>
      <c r="C8" s="43"/>
      <c r="D8" s="43"/>
      <c r="E8" s="43"/>
    </row>
    <row r="9" spans="1:5" s="8" customFormat="1" ht="21.75" customHeight="1" x14ac:dyDescent="0.2">
      <c r="A9" s="35" t="s">
        <v>6</v>
      </c>
      <c r="B9" s="35"/>
      <c r="C9" s="7">
        <f>C10+C11+C12+C13+C14+C15+C16+C17+C18+C19+C20+C21</f>
        <v>581365</v>
      </c>
      <c r="D9" s="7">
        <f>D10+D11+D12+D13+D14+D15+D16+D17+D18+D19+D20+D21</f>
        <v>75572</v>
      </c>
      <c r="E9" s="25">
        <f>ROUND(D9/C9*100,1)</f>
        <v>13</v>
      </c>
    </row>
    <row r="10" spans="1:5" s="8" customFormat="1" ht="23.25" customHeight="1" x14ac:dyDescent="0.2">
      <c r="A10" s="38" t="s">
        <v>7</v>
      </c>
      <c r="B10" s="38"/>
      <c r="C10" s="9">
        <v>377067</v>
      </c>
      <c r="D10" s="9">
        <v>44692</v>
      </c>
      <c r="E10" s="25">
        <f t="shared" ref="E10:E68" si="0">ROUND(D10/C10*100,1)</f>
        <v>11.9</v>
      </c>
    </row>
    <row r="11" spans="1:5" s="8" customFormat="1" ht="41.25" customHeight="1" x14ac:dyDescent="0.2">
      <c r="A11" s="36" t="s">
        <v>64</v>
      </c>
      <c r="B11" s="37"/>
      <c r="C11" s="10">
        <v>23622</v>
      </c>
      <c r="D11" s="10">
        <v>3490</v>
      </c>
      <c r="E11" s="25">
        <f t="shared" si="0"/>
        <v>14.8</v>
      </c>
    </row>
    <row r="12" spans="1:5" s="8" customFormat="1" ht="22.5" customHeight="1" x14ac:dyDescent="0.2">
      <c r="A12" s="38" t="s">
        <v>8</v>
      </c>
      <c r="B12" s="38"/>
      <c r="C12" s="10">
        <v>40242</v>
      </c>
      <c r="D12" s="10">
        <v>9446</v>
      </c>
      <c r="E12" s="25">
        <f t="shared" si="0"/>
        <v>23.5</v>
      </c>
    </row>
    <row r="13" spans="1:5" s="8" customFormat="1" ht="22.5" customHeight="1" x14ac:dyDescent="0.2">
      <c r="A13" s="38" t="s">
        <v>9</v>
      </c>
      <c r="B13" s="38"/>
      <c r="C13" s="9">
        <v>60692</v>
      </c>
      <c r="D13" s="9">
        <v>4983</v>
      </c>
      <c r="E13" s="25">
        <f t="shared" si="0"/>
        <v>8.1999999999999993</v>
      </c>
    </row>
    <row r="14" spans="1:5" s="8" customFormat="1" ht="24.75" customHeight="1" x14ac:dyDescent="0.2">
      <c r="A14" s="38" t="s">
        <v>10</v>
      </c>
      <c r="B14" s="38"/>
      <c r="C14" s="9">
        <v>22245</v>
      </c>
      <c r="D14" s="9">
        <v>3260</v>
      </c>
      <c r="E14" s="25">
        <f t="shared" si="0"/>
        <v>14.7</v>
      </c>
    </row>
    <row r="15" spans="1:5" s="8" customFormat="1" ht="37.5" customHeight="1" x14ac:dyDescent="0.2">
      <c r="A15" s="36" t="s">
        <v>71</v>
      </c>
      <c r="B15" s="44"/>
      <c r="C15" s="9">
        <v>0</v>
      </c>
      <c r="D15" s="9">
        <v>0</v>
      </c>
      <c r="E15" s="24">
        <v>0</v>
      </c>
    </row>
    <row r="16" spans="1:5" s="8" customFormat="1" ht="49.5" customHeight="1" x14ac:dyDescent="0.2">
      <c r="A16" s="36" t="s">
        <v>11</v>
      </c>
      <c r="B16" s="37"/>
      <c r="C16" s="9">
        <v>44864</v>
      </c>
      <c r="D16" s="9">
        <v>6914</v>
      </c>
      <c r="E16" s="25">
        <f t="shared" si="0"/>
        <v>15.4</v>
      </c>
    </row>
    <row r="17" spans="1:6" s="8" customFormat="1" ht="36" customHeight="1" x14ac:dyDescent="0.2">
      <c r="A17" s="38" t="s">
        <v>12</v>
      </c>
      <c r="B17" s="38"/>
      <c r="C17" s="9">
        <v>1541</v>
      </c>
      <c r="D17" s="9">
        <v>39</v>
      </c>
      <c r="E17" s="25">
        <v>2.5</v>
      </c>
    </row>
    <row r="18" spans="1:6" s="8" customFormat="1" ht="35.25" customHeight="1" x14ac:dyDescent="0.2">
      <c r="A18" s="38" t="s">
        <v>65</v>
      </c>
      <c r="B18" s="38"/>
      <c r="C18" s="9">
        <v>1760</v>
      </c>
      <c r="D18" s="9">
        <v>938</v>
      </c>
      <c r="E18" s="25">
        <f t="shared" si="0"/>
        <v>53.3</v>
      </c>
    </row>
    <row r="19" spans="1:6" s="8" customFormat="1" ht="36.75" customHeight="1" x14ac:dyDescent="0.2">
      <c r="A19" s="38" t="s">
        <v>13</v>
      </c>
      <c r="B19" s="38"/>
      <c r="C19" s="9">
        <v>5992</v>
      </c>
      <c r="D19" s="9">
        <v>514</v>
      </c>
      <c r="E19" s="25">
        <f t="shared" si="0"/>
        <v>8.6</v>
      </c>
    </row>
    <row r="20" spans="1:6" s="8" customFormat="1" ht="24" customHeight="1" x14ac:dyDescent="0.2">
      <c r="A20" s="38" t="s">
        <v>15</v>
      </c>
      <c r="B20" s="38"/>
      <c r="C20" s="9">
        <v>3340</v>
      </c>
      <c r="D20" s="9">
        <v>1298</v>
      </c>
      <c r="E20" s="25">
        <f t="shared" si="0"/>
        <v>38.9</v>
      </c>
    </row>
    <row r="21" spans="1:6" s="8" customFormat="1" ht="24" customHeight="1" x14ac:dyDescent="0.2">
      <c r="A21" s="38" t="s">
        <v>16</v>
      </c>
      <c r="B21" s="38"/>
      <c r="C21" s="9">
        <v>0</v>
      </c>
      <c r="D21" s="9">
        <v>-2</v>
      </c>
      <c r="E21" s="24">
        <v>0</v>
      </c>
    </row>
    <row r="22" spans="1:6" s="8" customFormat="1" ht="21" customHeight="1" x14ac:dyDescent="0.2">
      <c r="A22" s="35" t="s">
        <v>17</v>
      </c>
      <c r="B22" s="35"/>
      <c r="C22" s="7">
        <v>1738539</v>
      </c>
      <c r="D22" s="7">
        <v>204896</v>
      </c>
      <c r="E22" s="25">
        <f t="shared" si="0"/>
        <v>11.8</v>
      </c>
    </row>
    <row r="23" spans="1:6" s="8" customFormat="1" ht="23.25" customHeight="1" x14ac:dyDescent="0.2">
      <c r="A23" s="35" t="s">
        <v>18</v>
      </c>
      <c r="B23" s="35"/>
      <c r="C23" s="7">
        <f>C9+C22</f>
        <v>2319904</v>
      </c>
      <c r="D23" s="7">
        <f>D9+D22</f>
        <v>280468</v>
      </c>
      <c r="E23" s="25">
        <f t="shared" si="0"/>
        <v>12.1</v>
      </c>
    </row>
    <row r="24" spans="1:6" s="8" customFormat="1" ht="21" customHeight="1" x14ac:dyDescent="0.2">
      <c r="A24" s="45" t="s">
        <v>19</v>
      </c>
      <c r="B24" s="45"/>
      <c r="C24" s="45"/>
      <c r="D24" s="45"/>
      <c r="E24" s="45"/>
    </row>
    <row r="25" spans="1:6" s="8" customFormat="1" ht="24.75" customHeight="1" x14ac:dyDescent="0.2">
      <c r="A25" s="35" t="s">
        <v>20</v>
      </c>
      <c r="B25" s="35"/>
      <c r="C25" s="7">
        <f>SUM(C26:C33)</f>
        <v>110084</v>
      </c>
      <c r="D25" s="7">
        <f>SUM(D26:D33)</f>
        <v>12430</v>
      </c>
      <c r="E25" s="25">
        <f t="shared" si="0"/>
        <v>11.3</v>
      </c>
    </row>
    <row r="26" spans="1:6" s="8" customFormat="1" ht="39.75" customHeight="1" x14ac:dyDescent="0.2">
      <c r="A26" s="38" t="s">
        <v>21</v>
      </c>
      <c r="B26" s="38"/>
      <c r="C26" s="9">
        <v>1997</v>
      </c>
      <c r="D26" s="9">
        <v>215</v>
      </c>
      <c r="E26" s="25">
        <f t="shared" si="0"/>
        <v>10.8</v>
      </c>
      <c r="F26" s="11"/>
    </row>
    <row r="27" spans="1:6" s="8" customFormat="1" ht="65.25" customHeight="1" x14ac:dyDescent="0.2">
      <c r="A27" s="38" t="s">
        <v>22</v>
      </c>
      <c r="B27" s="38"/>
      <c r="C27" s="9">
        <v>6025</v>
      </c>
      <c r="D27" s="9">
        <v>557</v>
      </c>
      <c r="E27" s="25">
        <f t="shared" si="0"/>
        <v>9.1999999999999993</v>
      </c>
      <c r="F27" s="11"/>
    </row>
    <row r="28" spans="1:6" s="8" customFormat="1" ht="60" customHeight="1" x14ac:dyDescent="0.2">
      <c r="A28" s="38" t="s">
        <v>23</v>
      </c>
      <c r="B28" s="38"/>
      <c r="C28" s="9">
        <v>42495</v>
      </c>
      <c r="D28" s="9">
        <v>4307</v>
      </c>
      <c r="E28" s="25">
        <f t="shared" si="0"/>
        <v>10.1</v>
      </c>
    </row>
    <row r="29" spans="1:6" s="8" customFormat="1" ht="25.5" customHeight="1" x14ac:dyDescent="0.2">
      <c r="A29" s="36" t="s">
        <v>78</v>
      </c>
      <c r="B29" s="44"/>
      <c r="C29" s="9">
        <v>46</v>
      </c>
      <c r="D29" s="9">
        <v>0</v>
      </c>
      <c r="E29" s="24">
        <f t="shared" si="0"/>
        <v>0</v>
      </c>
    </row>
    <row r="30" spans="1:6" s="8" customFormat="1" ht="57" customHeight="1" x14ac:dyDescent="0.2">
      <c r="A30" s="38" t="s">
        <v>24</v>
      </c>
      <c r="B30" s="38"/>
      <c r="C30" s="9">
        <v>14791</v>
      </c>
      <c r="D30" s="9">
        <v>2099</v>
      </c>
      <c r="E30" s="25">
        <f t="shared" si="0"/>
        <v>14.2</v>
      </c>
    </row>
    <row r="31" spans="1:6" s="8" customFormat="1" ht="36" customHeight="1" x14ac:dyDescent="0.2">
      <c r="A31" s="36" t="s">
        <v>83</v>
      </c>
      <c r="B31" s="44"/>
      <c r="C31" s="9">
        <v>6326</v>
      </c>
      <c r="D31" s="9">
        <v>0</v>
      </c>
      <c r="E31" s="24">
        <v>0</v>
      </c>
    </row>
    <row r="32" spans="1:6" s="8" customFormat="1" ht="30.75" customHeight="1" x14ac:dyDescent="0.2">
      <c r="A32" s="36" t="s">
        <v>79</v>
      </c>
      <c r="B32" s="37"/>
      <c r="C32" s="9">
        <v>1000</v>
      </c>
      <c r="D32" s="9">
        <v>0</v>
      </c>
      <c r="E32" s="24">
        <v>0</v>
      </c>
    </row>
    <row r="33" spans="1:6" s="8" customFormat="1" ht="39.75" customHeight="1" x14ac:dyDescent="0.2">
      <c r="A33" s="38" t="s">
        <v>25</v>
      </c>
      <c r="B33" s="38"/>
      <c r="C33" s="9">
        <v>37404</v>
      </c>
      <c r="D33" s="9">
        <v>5252</v>
      </c>
      <c r="E33" s="25">
        <f t="shared" si="0"/>
        <v>14</v>
      </c>
    </row>
    <row r="34" spans="1:6" s="8" customFormat="1" ht="33.75" customHeight="1" x14ac:dyDescent="0.2">
      <c r="A34" s="35" t="s">
        <v>26</v>
      </c>
      <c r="B34" s="35"/>
      <c r="C34" s="7">
        <f>SUM(C35:C35)</f>
        <v>31873</v>
      </c>
      <c r="D34" s="7">
        <f>SUM(D35:D35)</f>
        <v>2889</v>
      </c>
      <c r="E34" s="25">
        <f t="shared" si="0"/>
        <v>9.1</v>
      </c>
    </row>
    <row r="35" spans="1:6" s="8" customFormat="1" ht="54.75" customHeight="1" x14ac:dyDescent="0.2">
      <c r="A35" s="38" t="s">
        <v>27</v>
      </c>
      <c r="B35" s="38"/>
      <c r="C35" s="9">
        <v>31873</v>
      </c>
      <c r="D35" s="9">
        <v>2889</v>
      </c>
      <c r="E35" s="25">
        <f t="shared" si="0"/>
        <v>9.1</v>
      </c>
    </row>
    <row r="36" spans="1:6" s="8" customFormat="1" ht="26.25" customHeight="1" x14ac:dyDescent="0.2">
      <c r="A36" s="46" t="s">
        <v>28</v>
      </c>
      <c r="B36" s="47"/>
      <c r="C36" s="7">
        <f>SUM(C37:C39)</f>
        <v>157039</v>
      </c>
      <c r="D36" s="7">
        <f>D37+D38+D39</f>
        <v>10042</v>
      </c>
      <c r="E36" s="25">
        <f t="shared" si="0"/>
        <v>6.4</v>
      </c>
    </row>
    <row r="37" spans="1:6" s="8" customFormat="1" ht="22.5" customHeight="1" x14ac:dyDescent="0.2">
      <c r="A37" s="38" t="s">
        <v>29</v>
      </c>
      <c r="B37" s="38"/>
      <c r="C37" s="9">
        <v>49378</v>
      </c>
      <c r="D37" s="9">
        <v>2701</v>
      </c>
      <c r="E37" s="25">
        <f t="shared" si="0"/>
        <v>5.5</v>
      </c>
    </row>
    <row r="38" spans="1:6" s="8" customFormat="1" ht="25.5" customHeight="1" x14ac:dyDescent="0.2">
      <c r="A38" s="36" t="s">
        <v>66</v>
      </c>
      <c r="B38" s="48"/>
      <c r="C38" s="9">
        <v>105082</v>
      </c>
      <c r="D38" s="9">
        <v>7341</v>
      </c>
      <c r="E38" s="25">
        <f t="shared" si="0"/>
        <v>7</v>
      </c>
    </row>
    <row r="39" spans="1:6" s="8" customFormat="1" ht="36.75" customHeight="1" x14ac:dyDescent="0.2">
      <c r="A39" s="38" t="s">
        <v>30</v>
      </c>
      <c r="B39" s="38"/>
      <c r="C39" s="9">
        <v>2579</v>
      </c>
      <c r="D39" s="9">
        <v>0</v>
      </c>
      <c r="E39" s="24">
        <f t="shared" si="0"/>
        <v>0</v>
      </c>
    </row>
    <row r="40" spans="1:6" s="8" customFormat="1" ht="25.5" customHeight="1" x14ac:dyDescent="0.2">
      <c r="A40" s="35" t="s">
        <v>31</v>
      </c>
      <c r="B40" s="35"/>
      <c r="C40" s="7">
        <f>SUM(C41:C44)</f>
        <v>273610</v>
      </c>
      <c r="D40" s="7">
        <f>SUM(D41:D44)</f>
        <v>9086</v>
      </c>
      <c r="E40" s="25">
        <f t="shared" si="0"/>
        <v>3.3</v>
      </c>
      <c r="F40" s="11"/>
    </row>
    <row r="41" spans="1:6" s="8" customFormat="1" ht="23.25" customHeight="1" x14ac:dyDescent="0.2">
      <c r="A41" s="36" t="s">
        <v>32</v>
      </c>
      <c r="B41" s="48"/>
      <c r="C41" s="9">
        <v>72556</v>
      </c>
      <c r="D41" s="9">
        <v>1104</v>
      </c>
      <c r="E41" s="25">
        <f t="shared" si="0"/>
        <v>1.5</v>
      </c>
      <c r="F41" s="11"/>
    </row>
    <row r="42" spans="1:6" s="8" customFormat="1" ht="24.75" customHeight="1" x14ac:dyDescent="0.2">
      <c r="A42" s="38" t="s">
        <v>33</v>
      </c>
      <c r="B42" s="38"/>
      <c r="C42" s="9">
        <v>91120</v>
      </c>
      <c r="D42" s="9">
        <v>728</v>
      </c>
      <c r="E42" s="25">
        <f t="shared" si="0"/>
        <v>0.8</v>
      </c>
    </row>
    <row r="43" spans="1:6" s="8" customFormat="1" ht="25.5" customHeight="1" x14ac:dyDescent="0.2">
      <c r="A43" s="38" t="s">
        <v>34</v>
      </c>
      <c r="B43" s="38"/>
      <c r="C43" s="9">
        <v>92444</v>
      </c>
      <c r="D43" s="9">
        <v>4630</v>
      </c>
      <c r="E43" s="25">
        <f t="shared" si="0"/>
        <v>5</v>
      </c>
    </row>
    <row r="44" spans="1:6" s="8" customFormat="1" ht="36.75" customHeight="1" x14ac:dyDescent="0.2">
      <c r="A44" s="38" t="s">
        <v>35</v>
      </c>
      <c r="B44" s="38"/>
      <c r="C44" s="9">
        <v>17490</v>
      </c>
      <c r="D44" s="9">
        <v>2624</v>
      </c>
      <c r="E44" s="25">
        <f t="shared" si="0"/>
        <v>15</v>
      </c>
    </row>
    <row r="45" spans="1:6" s="8" customFormat="1" ht="26.25" customHeight="1" x14ac:dyDescent="0.2">
      <c r="A45" s="46" t="s">
        <v>81</v>
      </c>
      <c r="B45" s="47"/>
      <c r="C45" s="7">
        <f>SUM(C46:C46)</f>
        <v>1216</v>
      </c>
      <c r="D45" s="7">
        <f>SUM(D46:D46)</f>
        <v>0</v>
      </c>
      <c r="E45" s="24">
        <f t="shared" si="0"/>
        <v>0</v>
      </c>
    </row>
    <row r="46" spans="1:6" s="8" customFormat="1" ht="36.75" customHeight="1" x14ac:dyDescent="0.2">
      <c r="A46" s="36" t="s">
        <v>82</v>
      </c>
      <c r="B46" s="47"/>
      <c r="C46" s="9">
        <v>1216</v>
      </c>
      <c r="D46" s="9">
        <v>0</v>
      </c>
      <c r="E46" s="24">
        <f t="shared" si="0"/>
        <v>0</v>
      </c>
    </row>
    <row r="47" spans="1:6" s="8" customFormat="1" ht="24.75" customHeight="1" x14ac:dyDescent="0.2">
      <c r="A47" s="49" t="s">
        <v>36</v>
      </c>
      <c r="B47" s="49"/>
      <c r="C47" s="7">
        <f>SUM(C48:C52)</f>
        <v>1481195</v>
      </c>
      <c r="D47" s="7">
        <f>SUM(D48:D52)</f>
        <v>185845</v>
      </c>
      <c r="E47" s="25">
        <f t="shared" si="0"/>
        <v>12.5</v>
      </c>
    </row>
    <row r="48" spans="1:6" s="8" customFormat="1" ht="23.25" customHeight="1" x14ac:dyDescent="0.2">
      <c r="A48" s="50" t="s">
        <v>37</v>
      </c>
      <c r="B48" s="50"/>
      <c r="C48" s="9">
        <v>588727</v>
      </c>
      <c r="D48" s="9">
        <v>80754</v>
      </c>
      <c r="E48" s="25">
        <f t="shared" si="0"/>
        <v>13.7</v>
      </c>
      <c r="F48" s="11"/>
    </row>
    <row r="49" spans="1:6" s="8" customFormat="1" ht="25.5" customHeight="1" x14ac:dyDescent="0.2">
      <c r="A49" s="38" t="s">
        <v>38</v>
      </c>
      <c r="B49" s="38"/>
      <c r="C49" s="9">
        <v>675011</v>
      </c>
      <c r="D49" s="9">
        <v>85430</v>
      </c>
      <c r="E49" s="25">
        <f t="shared" si="0"/>
        <v>12.7</v>
      </c>
    </row>
    <row r="50" spans="1:6" s="8" customFormat="1" ht="25.5" customHeight="1" x14ac:dyDescent="0.2">
      <c r="A50" s="36" t="s">
        <v>76</v>
      </c>
      <c r="B50" s="44"/>
      <c r="C50" s="9">
        <v>113776</v>
      </c>
      <c r="D50" s="9">
        <v>11591</v>
      </c>
      <c r="E50" s="25">
        <f t="shared" si="0"/>
        <v>10.199999999999999</v>
      </c>
    </row>
    <row r="51" spans="1:6" s="8" customFormat="1" ht="24.75" customHeight="1" x14ac:dyDescent="0.2">
      <c r="A51" s="38" t="s">
        <v>77</v>
      </c>
      <c r="B51" s="38"/>
      <c r="C51" s="9">
        <v>38051</v>
      </c>
      <c r="D51" s="9">
        <v>1116</v>
      </c>
      <c r="E51" s="25">
        <f t="shared" si="0"/>
        <v>2.9</v>
      </c>
    </row>
    <row r="52" spans="1:6" s="8" customFormat="1" ht="24.75" customHeight="1" x14ac:dyDescent="0.2">
      <c r="A52" s="38" t="s">
        <v>39</v>
      </c>
      <c r="B52" s="38"/>
      <c r="C52" s="9">
        <v>65630</v>
      </c>
      <c r="D52" s="9">
        <v>6954</v>
      </c>
      <c r="E52" s="25">
        <f t="shared" si="0"/>
        <v>10.6</v>
      </c>
    </row>
    <row r="53" spans="1:6" s="8" customFormat="1" ht="33" customHeight="1" x14ac:dyDescent="0.2">
      <c r="A53" s="35" t="s">
        <v>40</v>
      </c>
      <c r="B53" s="35"/>
      <c r="C53" s="7">
        <f>SUM(C54:C55)</f>
        <v>83672</v>
      </c>
      <c r="D53" s="7">
        <f>SUM(D54:D55)</f>
        <v>9249</v>
      </c>
      <c r="E53" s="25">
        <f t="shared" si="0"/>
        <v>11.1</v>
      </c>
    </row>
    <row r="54" spans="1:6" s="8" customFormat="1" ht="22.5" customHeight="1" x14ac:dyDescent="0.2">
      <c r="A54" s="38" t="s">
        <v>41</v>
      </c>
      <c r="B54" s="38"/>
      <c r="C54" s="9">
        <v>80731</v>
      </c>
      <c r="D54" s="9">
        <v>8891</v>
      </c>
      <c r="E54" s="25">
        <f t="shared" si="0"/>
        <v>11</v>
      </c>
      <c r="F54" s="11"/>
    </row>
    <row r="55" spans="1:6" s="8" customFormat="1" ht="35.25" customHeight="1" x14ac:dyDescent="0.2">
      <c r="A55" s="38" t="s">
        <v>42</v>
      </c>
      <c r="B55" s="38"/>
      <c r="C55" s="9">
        <v>2941</v>
      </c>
      <c r="D55" s="9">
        <v>358</v>
      </c>
      <c r="E55" s="25">
        <f t="shared" si="0"/>
        <v>12.2</v>
      </c>
    </row>
    <row r="56" spans="1:6" s="8" customFormat="1" ht="27.75" customHeight="1" x14ac:dyDescent="0.2">
      <c r="A56" s="35" t="s">
        <v>43</v>
      </c>
      <c r="B56" s="35"/>
      <c r="C56" s="7">
        <f>SUM(C57:C57)</f>
        <v>74</v>
      </c>
      <c r="D56" s="7">
        <f>SUM(D57:D57)</f>
        <v>0</v>
      </c>
      <c r="E56" s="24">
        <v>0</v>
      </c>
    </row>
    <row r="57" spans="1:6" s="8" customFormat="1" ht="24.75" customHeight="1" x14ac:dyDescent="0.2">
      <c r="A57" s="38" t="s">
        <v>44</v>
      </c>
      <c r="B57" s="38"/>
      <c r="C57" s="9">
        <v>74</v>
      </c>
      <c r="D57" s="9">
        <v>0</v>
      </c>
      <c r="E57" s="24">
        <v>0</v>
      </c>
    </row>
    <row r="58" spans="1:6" s="8" customFormat="1" ht="28.5" customHeight="1" x14ac:dyDescent="0.2">
      <c r="A58" s="35" t="s">
        <v>45</v>
      </c>
      <c r="B58" s="35"/>
      <c r="C58" s="7">
        <f>SUM(C59:C63)</f>
        <v>65845</v>
      </c>
      <c r="D58" s="7">
        <f>SUM(D59:D63)</f>
        <v>1626</v>
      </c>
      <c r="E58" s="25">
        <f t="shared" si="0"/>
        <v>2.5</v>
      </c>
    </row>
    <row r="59" spans="1:6" s="8" customFormat="1" ht="27" customHeight="1" x14ac:dyDescent="0.2">
      <c r="A59" s="38" t="s">
        <v>46</v>
      </c>
      <c r="B59" s="38"/>
      <c r="C59" s="9">
        <v>1308</v>
      </c>
      <c r="D59" s="9">
        <v>237</v>
      </c>
      <c r="E59" s="25">
        <f t="shared" si="0"/>
        <v>18.100000000000001</v>
      </c>
    </row>
    <row r="60" spans="1:6" s="8" customFormat="1" ht="30" customHeight="1" x14ac:dyDescent="0.2">
      <c r="A60" s="38" t="s">
        <v>47</v>
      </c>
      <c r="B60" s="38"/>
      <c r="C60" s="9">
        <v>0</v>
      </c>
      <c r="D60" s="9">
        <v>0</v>
      </c>
      <c r="E60" s="24">
        <v>0</v>
      </c>
    </row>
    <row r="61" spans="1:6" s="8" customFormat="1" ht="27" customHeight="1" x14ac:dyDescent="0.2">
      <c r="A61" s="38" t="s">
        <v>48</v>
      </c>
      <c r="B61" s="38"/>
      <c r="C61" s="9">
        <v>6749</v>
      </c>
      <c r="D61" s="9">
        <v>0</v>
      </c>
      <c r="E61" s="24">
        <f t="shared" si="0"/>
        <v>0</v>
      </c>
    </row>
    <row r="62" spans="1:6" s="8" customFormat="1" ht="26.25" customHeight="1" x14ac:dyDescent="0.2">
      <c r="A62" s="38" t="s">
        <v>49</v>
      </c>
      <c r="B62" s="38"/>
      <c r="C62" s="9">
        <v>55069</v>
      </c>
      <c r="D62" s="9">
        <v>1275</v>
      </c>
      <c r="E62" s="25">
        <f t="shared" si="0"/>
        <v>2.2999999999999998</v>
      </c>
    </row>
    <row r="63" spans="1:6" s="8" customFormat="1" ht="33.75" customHeight="1" x14ac:dyDescent="0.2">
      <c r="A63" s="38" t="s">
        <v>50</v>
      </c>
      <c r="B63" s="38"/>
      <c r="C63" s="9">
        <v>2719</v>
      </c>
      <c r="D63" s="9">
        <v>114</v>
      </c>
      <c r="E63" s="25">
        <f t="shared" si="0"/>
        <v>4.2</v>
      </c>
    </row>
    <row r="64" spans="1:6" s="8" customFormat="1" ht="26.25" customHeight="1" x14ac:dyDescent="0.2">
      <c r="A64" s="46" t="s">
        <v>51</v>
      </c>
      <c r="B64" s="47"/>
      <c r="C64" s="7">
        <f>SUM(C65:C66)</f>
        <v>105290</v>
      </c>
      <c r="D64" s="7">
        <f>SUM(D65:D66)</f>
        <v>10281</v>
      </c>
      <c r="E64" s="25">
        <f t="shared" si="0"/>
        <v>9.8000000000000007</v>
      </c>
      <c r="F64" s="11"/>
    </row>
    <row r="65" spans="1:5" s="8" customFormat="1" ht="25.5" customHeight="1" x14ac:dyDescent="0.2">
      <c r="A65" s="36" t="s">
        <v>52</v>
      </c>
      <c r="B65" s="48"/>
      <c r="C65" s="9">
        <v>76457</v>
      </c>
      <c r="D65" s="9">
        <v>7414</v>
      </c>
      <c r="E65" s="25">
        <f t="shared" si="0"/>
        <v>9.6999999999999993</v>
      </c>
    </row>
    <row r="66" spans="1:5" s="8" customFormat="1" ht="36" customHeight="1" x14ac:dyDescent="0.2">
      <c r="A66" s="36" t="s">
        <v>53</v>
      </c>
      <c r="B66" s="48"/>
      <c r="C66" s="9">
        <v>28833</v>
      </c>
      <c r="D66" s="9">
        <v>2867</v>
      </c>
      <c r="E66" s="25">
        <f t="shared" si="0"/>
        <v>9.9</v>
      </c>
    </row>
    <row r="67" spans="1:5" s="8" customFormat="1" ht="36" customHeight="1" x14ac:dyDescent="0.2">
      <c r="A67" s="46" t="s">
        <v>84</v>
      </c>
      <c r="B67" s="47"/>
      <c r="C67" s="7">
        <f>C68</f>
        <v>6</v>
      </c>
      <c r="D67" s="7">
        <f t="shared" ref="D67" si="1">D68</f>
        <v>1</v>
      </c>
      <c r="E67" s="25">
        <f t="shared" si="0"/>
        <v>16.7</v>
      </c>
    </row>
    <row r="68" spans="1:5" s="8" customFormat="1" ht="36" customHeight="1" x14ac:dyDescent="0.2">
      <c r="A68" s="36" t="s">
        <v>85</v>
      </c>
      <c r="B68" s="37"/>
      <c r="C68" s="9">
        <v>6</v>
      </c>
      <c r="D68" s="9">
        <v>1</v>
      </c>
      <c r="E68" s="25">
        <f t="shared" si="0"/>
        <v>16.7</v>
      </c>
    </row>
    <row r="69" spans="1:5" s="8" customFormat="1" ht="36.75" customHeight="1" x14ac:dyDescent="0.2">
      <c r="A69" s="35" t="s">
        <v>54</v>
      </c>
      <c r="B69" s="35"/>
      <c r="C69" s="12">
        <f>C25+C34+C36+C40+C45+C47+C53+C56+C58+C64+C67</f>
        <v>2309904</v>
      </c>
      <c r="D69" s="12">
        <f>D25+D34+D36+D40+D45+D47+D53+D56+D58+D64+D67</f>
        <v>241449</v>
      </c>
      <c r="E69" s="25">
        <f>ROUND(D69/C69*100,1)</f>
        <v>10.5</v>
      </c>
    </row>
    <row r="70" spans="1:5" s="8" customFormat="1" ht="27" customHeight="1" x14ac:dyDescent="0.25">
      <c r="A70" s="52" t="s">
        <v>74</v>
      </c>
      <c r="B70" s="52"/>
      <c r="C70" s="52"/>
      <c r="D70" s="52"/>
      <c r="E70" s="52"/>
    </row>
    <row r="71" spans="1:5" s="8" customFormat="1" ht="39" customHeight="1" x14ac:dyDescent="0.2">
      <c r="A71" s="35" t="s">
        <v>69</v>
      </c>
      <c r="B71" s="35"/>
      <c r="C71" s="7">
        <f>C72+C81</f>
        <v>-10000</v>
      </c>
      <c r="D71" s="7">
        <f t="shared" ref="D71" si="2">D72+D81</f>
        <v>-39019</v>
      </c>
      <c r="E71" s="25" t="s">
        <v>14</v>
      </c>
    </row>
    <row r="72" spans="1:5" s="8" customFormat="1" ht="50.25" customHeight="1" x14ac:dyDescent="0.2">
      <c r="A72" s="46" t="s">
        <v>68</v>
      </c>
      <c r="B72" s="47"/>
      <c r="C72" s="7">
        <f>C79</f>
        <v>-10000</v>
      </c>
      <c r="D72" s="7">
        <f>D79</f>
        <v>-10000</v>
      </c>
      <c r="E72" s="25" t="s">
        <v>14</v>
      </c>
    </row>
    <row r="73" spans="1:5" s="8" customFormat="1" ht="32.25" customHeight="1" x14ac:dyDescent="0.2">
      <c r="A73" s="46" t="s">
        <v>55</v>
      </c>
      <c r="B73" s="44"/>
      <c r="C73" s="7">
        <v>0</v>
      </c>
      <c r="D73" s="7">
        <v>0</v>
      </c>
      <c r="E73" s="25" t="s">
        <v>14</v>
      </c>
    </row>
    <row r="74" spans="1:5" s="8" customFormat="1" ht="33.75" customHeight="1" x14ac:dyDescent="0.2">
      <c r="A74" s="36" t="s">
        <v>72</v>
      </c>
      <c r="B74" s="51"/>
      <c r="C74" s="9">
        <v>0</v>
      </c>
      <c r="D74" s="9">
        <v>0</v>
      </c>
      <c r="E74" s="25" t="s">
        <v>14</v>
      </c>
    </row>
    <row r="75" spans="1:5" s="8" customFormat="1" ht="48" customHeight="1" x14ac:dyDescent="0.2">
      <c r="A75" s="36" t="s">
        <v>56</v>
      </c>
      <c r="B75" s="51"/>
      <c r="C75" s="9">
        <v>0</v>
      </c>
      <c r="D75" s="9">
        <v>0</v>
      </c>
      <c r="E75" s="25" t="s">
        <v>14</v>
      </c>
    </row>
    <row r="76" spans="1:5" s="8" customFormat="1" ht="35.25" customHeight="1" x14ac:dyDescent="0.2">
      <c r="A76" s="46" t="s">
        <v>57</v>
      </c>
      <c r="B76" s="47"/>
      <c r="C76" s="9">
        <v>0</v>
      </c>
      <c r="D76" s="9">
        <v>0</v>
      </c>
      <c r="E76" s="25" t="s">
        <v>14</v>
      </c>
    </row>
    <row r="77" spans="1:5" s="8" customFormat="1" ht="46.5" customHeight="1" x14ac:dyDescent="0.2">
      <c r="A77" s="36" t="s">
        <v>67</v>
      </c>
      <c r="B77" s="37"/>
      <c r="C77" s="9">
        <v>0</v>
      </c>
      <c r="D77" s="9">
        <v>0</v>
      </c>
      <c r="E77" s="25" t="s">
        <v>14</v>
      </c>
    </row>
    <row r="78" spans="1:5" s="8" customFormat="1" ht="50.25" customHeight="1" x14ac:dyDescent="0.2">
      <c r="A78" s="36" t="s">
        <v>58</v>
      </c>
      <c r="B78" s="44"/>
      <c r="C78" s="9">
        <v>0</v>
      </c>
      <c r="D78" s="9">
        <v>0</v>
      </c>
      <c r="E78" s="25" t="s">
        <v>14</v>
      </c>
    </row>
    <row r="79" spans="1:5" s="8" customFormat="1" ht="50.25" customHeight="1" x14ac:dyDescent="0.2">
      <c r="A79" s="36" t="s">
        <v>73</v>
      </c>
      <c r="B79" s="44"/>
      <c r="C79" s="17">
        <v>-10000</v>
      </c>
      <c r="D79" s="9">
        <v>-10000</v>
      </c>
      <c r="E79" s="25" t="s">
        <v>14</v>
      </c>
    </row>
    <row r="80" spans="1:5" s="8" customFormat="1" ht="49.5" customHeight="1" x14ac:dyDescent="0.2">
      <c r="A80" s="36" t="s">
        <v>75</v>
      </c>
      <c r="B80" s="44"/>
      <c r="C80" s="17">
        <v>-10000</v>
      </c>
      <c r="D80" s="9">
        <v>-10000</v>
      </c>
      <c r="E80" s="25" t="s">
        <v>14</v>
      </c>
    </row>
    <row r="81" spans="1:5" s="8" customFormat="1" ht="36" customHeight="1" x14ac:dyDescent="0.2">
      <c r="A81" s="35" t="s">
        <v>59</v>
      </c>
      <c r="B81" s="35"/>
      <c r="C81" s="7">
        <f>C82+C84</f>
        <v>0</v>
      </c>
      <c r="D81" s="7">
        <f>D82+D84</f>
        <v>-29019</v>
      </c>
      <c r="E81" s="25" t="s">
        <v>14</v>
      </c>
    </row>
    <row r="82" spans="1:5" s="8" customFormat="1" ht="24.75" customHeight="1" x14ac:dyDescent="0.2">
      <c r="A82" s="56" t="s">
        <v>60</v>
      </c>
      <c r="B82" s="56"/>
      <c r="C82" s="13">
        <v>-2319904</v>
      </c>
      <c r="D82" s="9">
        <v>-351351</v>
      </c>
      <c r="E82" s="30" t="s">
        <v>14</v>
      </c>
    </row>
    <row r="83" spans="1:5" s="8" customFormat="1" ht="33" customHeight="1" x14ac:dyDescent="0.2">
      <c r="A83" s="38" t="s">
        <v>61</v>
      </c>
      <c r="B83" s="38"/>
      <c r="C83" s="13">
        <v>-2319904</v>
      </c>
      <c r="D83" s="9">
        <v>-351351</v>
      </c>
      <c r="E83" s="30" t="s">
        <v>14</v>
      </c>
    </row>
    <row r="84" spans="1:5" s="8" customFormat="1" ht="24" customHeight="1" x14ac:dyDescent="0.2">
      <c r="A84" s="56" t="s">
        <v>62</v>
      </c>
      <c r="B84" s="56"/>
      <c r="C84" s="13">
        <v>2319904</v>
      </c>
      <c r="D84" s="9">
        <v>322332</v>
      </c>
      <c r="E84" s="30" t="s">
        <v>14</v>
      </c>
    </row>
    <row r="85" spans="1:5" s="8" customFormat="1" ht="33" customHeight="1" x14ac:dyDescent="0.2">
      <c r="A85" s="38" t="s">
        <v>63</v>
      </c>
      <c r="B85" s="38"/>
      <c r="C85" s="13">
        <v>2319904</v>
      </c>
      <c r="D85" s="9">
        <v>322332</v>
      </c>
      <c r="E85" s="30" t="s">
        <v>14</v>
      </c>
    </row>
    <row r="86" spans="1:5" s="8" customFormat="1" ht="18" customHeight="1" x14ac:dyDescent="0.2">
      <c r="A86" s="14"/>
      <c r="B86" s="14"/>
      <c r="C86" s="22"/>
      <c r="D86" s="23"/>
      <c r="E86" s="31"/>
    </row>
    <row r="87" spans="1:5" s="21" customFormat="1" ht="18" customHeight="1" x14ac:dyDescent="0.2">
      <c r="A87" s="18"/>
      <c r="B87" s="19"/>
      <c r="C87" s="18"/>
      <c r="D87" s="20"/>
      <c r="E87" s="32"/>
    </row>
    <row r="88" spans="1:5" ht="37.5" customHeight="1" x14ac:dyDescent="0.25">
      <c r="A88" s="55" t="s">
        <v>88</v>
      </c>
      <c r="B88" s="55"/>
      <c r="C88" s="55"/>
      <c r="D88" s="14"/>
      <c r="E88" s="33" t="s">
        <v>89</v>
      </c>
    </row>
    <row r="96" spans="1:5" x14ac:dyDescent="0.2">
      <c r="E96" s="34" t="s">
        <v>80</v>
      </c>
    </row>
    <row r="97" spans="1:5" ht="15.75" x14ac:dyDescent="0.25">
      <c r="A97" s="53"/>
      <c r="B97" s="53"/>
      <c r="C97" s="53"/>
      <c r="D97" s="54"/>
      <c r="E97" s="54"/>
    </row>
    <row r="103" spans="1:5" x14ac:dyDescent="0.2">
      <c r="E103" s="34" t="s">
        <v>70</v>
      </c>
    </row>
  </sheetData>
  <mergeCells count="85">
    <mergeCell ref="A97:C97"/>
    <mergeCell ref="D97:E97"/>
    <mergeCell ref="A88:C88"/>
    <mergeCell ref="A82:B82"/>
    <mergeCell ref="A83:B83"/>
    <mergeCell ref="A84:B84"/>
    <mergeCell ref="A85:B85"/>
    <mergeCell ref="A81:B81"/>
    <mergeCell ref="A80:B80"/>
    <mergeCell ref="A66:B66"/>
    <mergeCell ref="A69:B69"/>
    <mergeCell ref="A75:B75"/>
    <mergeCell ref="A76:B76"/>
    <mergeCell ref="A77:B77"/>
    <mergeCell ref="A78:B78"/>
    <mergeCell ref="A79:B79"/>
    <mergeCell ref="A70:E70"/>
    <mergeCell ref="A71:B71"/>
    <mergeCell ref="A72:B72"/>
    <mergeCell ref="A73:B73"/>
    <mergeCell ref="A74:B74"/>
    <mergeCell ref="A67:B67"/>
    <mergeCell ref="A68:B68"/>
    <mergeCell ref="A60:B60"/>
    <mergeCell ref="A61:B61"/>
    <mergeCell ref="A62:B62"/>
    <mergeCell ref="A63:B63"/>
    <mergeCell ref="A64:B64"/>
    <mergeCell ref="A65:B65"/>
    <mergeCell ref="A41:B41"/>
    <mergeCell ref="A42:B42"/>
    <mergeCell ref="A43:B43"/>
    <mergeCell ref="A44:B44"/>
    <mergeCell ref="A59:B59"/>
    <mergeCell ref="A47:B47"/>
    <mergeCell ref="A48:B48"/>
    <mergeCell ref="A49:B49"/>
    <mergeCell ref="A51:B51"/>
    <mergeCell ref="A52:B52"/>
    <mergeCell ref="A53:B53"/>
    <mergeCell ref="A54:B54"/>
    <mergeCell ref="A55:B55"/>
    <mergeCell ref="A56:B56"/>
    <mergeCell ref="A57:B57"/>
    <mergeCell ref="A58:B58"/>
    <mergeCell ref="A36:B36"/>
    <mergeCell ref="A37:B37"/>
    <mergeCell ref="A38:B38"/>
    <mergeCell ref="A39:B39"/>
    <mergeCell ref="A40:B40"/>
    <mergeCell ref="A50:B50"/>
    <mergeCell ref="A45:B45"/>
    <mergeCell ref="A46:B46"/>
    <mergeCell ref="A35:B35"/>
    <mergeCell ref="A22:B22"/>
    <mergeCell ref="A23:B23"/>
    <mergeCell ref="A24:E24"/>
    <mergeCell ref="A25:B25"/>
    <mergeCell ref="A26:B26"/>
    <mergeCell ref="A27:B27"/>
    <mergeCell ref="A28:B28"/>
    <mergeCell ref="A30:B30"/>
    <mergeCell ref="A33:B33"/>
    <mergeCell ref="A34:B34"/>
    <mergeCell ref="A31:B31"/>
    <mergeCell ref="A29:B29"/>
    <mergeCell ref="A32:B32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9:B9"/>
    <mergeCell ref="A16:B16"/>
    <mergeCell ref="A17:B17"/>
    <mergeCell ref="A18:B18"/>
    <mergeCell ref="B2:E2"/>
    <mergeCell ref="B3:E3"/>
    <mergeCell ref="A6:B6"/>
    <mergeCell ref="A7:B7"/>
    <mergeCell ref="A8:E8"/>
  </mergeCells>
  <pageMargins left="0.74803149606299213" right="0.47244094488188981" top="0.55118110236220474" bottom="0.55118110236220474" header="0.31496062992125984" footer="0.31496062992125984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</vt:lpstr>
      <vt:lpstr>'исполнение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142</cp:lastModifiedBy>
  <cp:lastPrinted>2020-03-16T06:40:23Z</cp:lastPrinted>
  <dcterms:created xsi:type="dcterms:W3CDTF">1996-10-08T23:32:33Z</dcterms:created>
  <dcterms:modified xsi:type="dcterms:W3CDTF">2020-03-16T08:55:16Z</dcterms:modified>
</cp:coreProperties>
</file>