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8.2020     " sheetId="74" r:id="rId1"/>
    <sheet name="на 01.07.2020          " sheetId="73" r:id="rId2"/>
    <sheet name="на 01.06.2020         " sheetId="72" r:id="rId3"/>
    <sheet name="на 01.05.2020        " sheetId="71" r:id="rId4"/>
    <sheet name="на 01.04.2020       " sheetId="70" r:id="rId5"/>
    <sheet name="на 01.03.2020       " sheetId="69" r:id="rId6"/>
    <sheet name="на 01.02.2020      " sheetId="68" r:id="rId7"/>
  </sheets>
  <calcPr calcId="145621"/>
</workbook>
</file>

<file path=xl/calcChain.xml><?xml version="1.0" encoding="utf-8"?>
<calcChain xmlns="http://schemas.openxmlformats.org/spreadsheetml/2006/main">
  <c r="F42" i="74" l="1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E42" i="74"/>
  <c r="E41" i="74"/>
  <c r="E40" i="74"/>
  <c r="E38" i="74"/>
  <c r="E37" i="74"/>
  <c r="E36" i="74"/>
  <c r="E35" i="74"/>
  <c r="E34" i="74"/>
  <c r="E33" i="74"/>
  <c r="E32" i="74"/>
  <c r="E31" i="74"/>
  <c r="E30" i="74"/>
  <c r="E29" i="74"/>
  <c r="E28" i="74"/>
  <c r="E27" i="74"/>
  <c r="E26" i="74"/>
  <c r="E25" i="74"/>
  <c r="E24" i="74"/>
  <c r="E22" i="74"/>
  <c r="E21" i="74"/>
  <c r="E20" i="74"/>
  <c r="E19" i="74"/>
  <c r="E18" i="74"/>
  <c r="E17" i="74"/>
  <c r="E15" i="74"/>
  <c r="E14" i="74"/>
  <c r="E13" i="74"/>
  <c r="E9" i="74"/>
  <c r="D8" i="74"/>
  <c r="E8" i="74" s="1"/>
  <c r="D40" i="74"/>
  <c r="C40" i="74"/>
  <c r="D34" i="74"/>
  <c r="C34" i="74"/>
  <c r="D30" i="74"/>
  <c r="C30" i="74"/>
  <c r="D28" i="74"/>
  <c r="C28" i="74"/>
  <c r="D24" i="74"/>
  <c r="C24" i="74"/>
  <c r="D13" i="74"/>
  <c r="C13" i="74"/>
  <c r="C8" i="74"/>
  <c r="F8" i="74" l="1"/>
  <c r="E9" i="73"/>
  <c r="E21" i="73"/>
  <c r="E24" i="73"/>
  <c r="E31" i="73"/>
  <c r="E41" i="73"/>
  <c r="C23" i="73"/>
  <c r="F23" i="73" s="1"/>
  <c r="F41" i="73"/>
  <c r="F40" i="73"/>
  <c r="E40" i="73"/>
  <c r="D39" i="73"/>
  <c r="E39" i="73" s="1"/>
  <c r="C39" i="73"/>
  <c r="F38" i="73"/>
  <c r="F37" i="73"/>
  <c r="E37" i="73"/>
  <c r="F36" i="73"/>
  <c r="E36" i="73"/>
  <c r="F35" i="73"/>
  <c r="E35" i="73"/>
  <c r="F34" i="73"/>
  <c r="E34" i="73"/>
  <c r="D33" i="73"/>
  <c r="C33" i="73"/>
  <c r="F32" i="73"/>
  <c r="E32" i="73"/>
  <c r="F31" i="73"/>
  <c r="F30" i="73"/>
  <c r="E30" i="73"/>
  <c r="D29" i="73"/>
  <c r="C29" i="73"/>
  <c r="F28" i="73"/>
  <c r="E28" i="73"/>
  <c r="D27" i="73"/>
  <c r="C27" i="73"/>
  <c r="F26" i="73"/>
  <c r="E26" i="73"/>
  <c r="F25" i="73"/>
  <c r="E25" i="73"/>
  <c r="F24" i="73"/>
  <c r="D23" i="73"/>
  <c r="F22" i="73"/>
  <c r="F21" i="73"/>
  <c r="F20" i="73"/>
  <c r="E20" i="73"/>
  <c r="F19" i="73"/>
  <c r="E19" i="73"/>
  <c r="F18" i="73"/>
  <c r="E18" i="73"/>
  <c r="F17" i="73"/>
  <c r="E17" i="73"/>
  <c r="F16" i="73"/>
  <c r="F15" i="73"/>
  <c r="F14" i="73"/>
  <c r="E14" i="73"/>
  <c r="F13" i="73"/>
  <c r="E13" i="73"/>
  <c r="D12" i="73"/>
  <c r="C12" i="73"/>
  <c r="F11" i="73"/>
  <c r="F10" i="73"/>
  <c r="F9" i="73"/>
  <c r="D8" i="73"/>
  <c r="E8" i="73" s="1"/>
  <c r="C8" i="73"/>
  <c r="F29" i="73" l="1"/>
  <c r="F33" i="73"/>
  <c r="E33" i="73"/>
  <c r="E29" i="73"/>
  <c r="E27" i="73"/>
  <c r="E23" i="73"/>
  <c r="F12" i="73"/>
  <c r="E12" i="73"/>
  <c r="F8" i="73"/>
  <c r="F27" i="73"/>
  <c r="F39" i="73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E40" i="72"/>
  <c r="E39" i="72"/>
  <c r="E37" i="72"/>
  <c r="E36" i="72"/>
  <c r="E35" i="72"/>
  <c r="E34" i="72"/>
  <c r="E33" i="72"/>
  <c r="E32" i="72"/>
  <c r="E30" i="72"/>
  <c r="E29" i="72"/>
  <c r="E28" i="72"/>
  <c r="E27" i="72"/>
  <c r="E26" i="72"/>
  <c r="E25" i="72"/>
  <c r="E20" i="72"/>
  <c r="E19" i="72"/>
  <c r="E18" i="72"/>
  <c r="E17" i="72"/>
  <c r="E14" i="72"/>
  <c r="E13" i="72"/>
  <c r="E12" i="72"/>
  <c r="D23" i="72"/>
  <c r="D12" i="72"/>
  <c r="D39" i="72"/>
  <c r="C39" i="72"/>
  <c r="D33" i="72"/>
  <c r="C33" i="72"/>
  <c r="D29" i="72"/>
  <c r="C29" i="72"/>
  <c r="D27" i="72"/>
  <c r="C27" i="72"/>
  <c r="C23" i="72"/>
  <c r="E23" i="72" s="1"/>
  <c r="C12" i="72"/>
  <c r="D8" i="72"/>
  <c r="C8" i="72"/>
  <c r="F8" i="72" l="1"/>
  <c r="E8" i="72"/>
  <c r="F39" i="71"/>
  <c r="F38" i="7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E38" i="71"/>
  <c r="E37" i="71"/>
  <c r="E35" i="71"/>
  <c r="E34" i="71"/>
  <c r="E33" i="71"/>
  <c r="E32" i="71"/>
  <c r="E31" i="71"/>
  <c r="E30" i="71"/>
  <c r="E28" i="71"/>
  <c r="E27" i="71"/>
  <c r="E26" i="71"/>
  <c r="E25" i="71"/>
  <c r="E24" i="71"/>
  <c r="E23" i="71"/>
  <c r="E22" i="71"/>
  <c r="E19" i="71"/>
  <c r="E18" i="71"/>
  <c r="E17" i="71"/>
  <c r="E16" i="71"/>
  <c r="E14" i="71"/>
  <c r="E13" i="71"/>
  <c r="E12" i="71"/>
  <c r="D37" i="71"/>
  <c r="C37" i="71"/>
  <c r="D31" i="71"/>
  <c r="C31" i="71"/>
  <c r="D27" i="71"/>
  <c r="C27" i="71"/>
  <c r="D25" i="71"/>
  <c r="C25" i="71"/>
  <c r="D22" i="71"/>
  <c r="C22" i="71"/>
  <c r="D12" i="71"/>
  <c r="C12" i="71"/>
  <c r="D8" i="71"/>
  <c r="F8" i="71" s="1"/>
  <c r="C8" i="71"/>
  <c r="E8" i="71" l="1"/>
  <c r="F39" i="70"/>
  <c r="F38" i="70"/>
  <c r="F37" i="70"/>
  <c r="F36" i="70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1" i="70"/>
  <c r="F10" i="70"/>
  <c r="F9" i="70"/>
  <c r="E38" i="70"/>
  <c r="E35" i="70"/>
  <c r="E34" i="70"/>
  <c r="E33" i="70"/>
  <c r="E32" i="70"/>
  <c r="E31" i="70"/>
  <c r="E30" i="70"/>
  <c r="E28" i="70"/>
  <c r="E27" i="70"/>
  <c r="E26" i="70"/>
  <c r="E25" i="70"/>
  <c r="E24" i="70"/>
  <c r="E23" i="70"/>
  <c r="E22" i="70"/>
  <c r="E19" i="70"/>
  <c r="E18" i="70"/>
  <c r="E17" i="70"/>
  <c r="E16" i="70"/>
  <c r="E14" i="70"/>
  <c r="E13" i="70"/>
  <c r="C37" i="70"/>
  <c r="D37" i="70"/>
  <c r="E37" i="70" s="1"/>
  <c r="D31" i="70"/>
  <c r="C31" i="70"/>
  <c r="D27" i="70"/>
  <c r="C27" i="70"/>
  <c r="D25" i="70"/>
  <c r="C25" i="70"/>
  <c r="D22" i="70"/>
  <c r="C22" i="70"/>
  <c r="D12" i="70"/>
  <c r="C12" i="70"/>
  <c r="F12" i="70" s="1"/>
  <c r="D8" i="70"/>
  <c r="F8" i="70" s="1"/>
  <c r="C8" i="70"/>
  <c r="E12" i="70" l="1"/>
  <c r="E8" i="70"/>
  <c r="F38" i="69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E38" i="69"/>
  <c r="E37" i="69"/>
  <c r="E35" i="69"/>
  <c r="E33" i="69"/>
  <c r="E32" i="69"/>
  <c r="E31" i="69"/>
  <c r="E30" i="69"/>
  <c r="E28" i="69"/>
  <c r="E27" i="69"/>
  <c r="E26" i="69"/>
  <c r="E25" i="69"/>
  <c r="E24" i="69"/>
  <c r="E23" i="69"/>
  <c r="E22" i="69"/>
  <c r="E19" i="69"/>
  <c r="E18" i="69"/>
  <c r="E17" i="69"/>
  <c r="E16" i="69"/>
  <c r="E14" i="69"/>
  <c r="E13" i="69"/>
  <c r="E12" i="69"/>
  <c r="C31" i="69" l="1"/>
  <c r="D31" i="69"/>
  <c r="D22" i="69"/>
  <c r="C22" i="69"/>
  <c r="D37" i="69"/>
  <c r="C37" i="69"/>
  <c r="D27" i="69"/>
  <c r="C27" i="69"/>
  <c r="D25" i="69"/>
  <c r="C25" i="69"/>
  <c r="D12" i="69"/>
  <c r="C12" i="69"/>
  <c r="D8" i="69"/>
  <c r="E8" i="69" s="1"/>
  <c r="C8" i="69"/>
  <c r="F8" i="69" s="1"/>
  <c r="F38" i="68" l="1"/>
  <c r="F37" i="68"/>
  <c r="F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E35" i="68"/>
  <c r="E34" i="68"/>
  <c r="E33" i="68"/>
  <c r="E32" i="68"/>
  <c r="E29" i="68"/>
  <c r="E28" i="68"/>
  <c r="E24" i="68"/>
  <c r="E22" i="68"/>
  <c r="E19" i="68"/>
  <c r="E18" i="68"/>
  <c r="E17" i="68"/>
  <c r="E16" i="68"/>
  <c r="E14" i="68"/>
  <c r="E13" i="68"/>
  <c r="E12" i="68"/>
  <c r="D37" i="68"/>
  <c r="C37" i="68"/>
  <c r="D32" i="68"/>
  <c r="C32" i="68"/>
  <c r="D28" i="68"/>
  <c r="D26" i="68"/>
  <c r="C26" i="68"/>
  <c r="C12" i="68"/>
  <c r="D12" i="68"/>
  <c r="D8" i="68"/>
  <c r="C28" i="68" l="1"/>
  <c r="D22" i="68"/>
  <c r="C22" i="68"/>
  <c r="C8" i="68"/>
  <c r="E8" i="68" l="1"/>
  <c r="F8" i="68"/>
</calcChain>
</file>

<file path=xl/sharedStrings.xml><?xml version="1.0" encoding="utf-8"?>
<sst xmlns="http://schemas.openxmlformats.org/spreadsheetml/2006/main" count="299" uniqueCount="59">
  <si>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</si>
  <si>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</si>
  <si>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</si>
  <si>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</si>
  <si>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</si>
  <si>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</si>
  <si>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</si>
  <si>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</si>
  <si>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</si>
  <si>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</si>
  <si>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</si>
  <si>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</si>
  <si>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</si>
  <si>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</si>
  <si>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</si>
  <si>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</si>
  <si>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</si>
  <si>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</si>
  <si>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</si>
  <si>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</si>
  <si>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</si>
  <si>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</si>
  <si>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</si>
  <si>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</si>
  <si>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</si>
  <si>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</si>
  <si>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</si>
  <si>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 xml:space="preserve">управление архитектуры и градостроительства администрации города Канска </t>
  </si>
  <si>
    <t>Невыясненные поступления</t>
  </si>
  <si>
    <t>Исполнено на 01.02.2020г.</t>
  </si>
  <si>
    <t>Годовой прогноз поступления доходов на 01.02.2020г.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</si>
  <si>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01.02.2020 года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</si>
  <si>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</si>
  <si>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</si>
  <si>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</si>
  <si>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</si>
  <si>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01.03.2020 года</t>
  </si>
  <si>
    <t>Исполнено на 01.03.2020г.</t>
  </si>
  <si>
    <t>Годовой прогноз поступления доходов на 01.03.2020г.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</si>
  <si>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 </t>
  </si>
  <si>
    <t xml:space="preserve">Прочие доходы от компенсации затрат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</si>
  <si>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01.04.2020 года</t>
  </si>
  <si>
    <t>Годовой прогноз поступления доходов на 01.04.2020г.</t>
  </si>
  <si>
    <t>Исполнено на 01.04.2020г.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</si>
  <si>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</si>
  <si>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01.05.2020 года</t>
  </si>
  <si>
    <t>Годовой прогноз поступления доходов на 01.05.2020г.</t>
  </si>
  <si>
    <t>Исполнено на 01.05.2020г.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</si>
  <si>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01.06.2020 года</t>
  </si>
  <si>
    <t>Годовой прогноз поступления доходов на 01.06.2020г.</t>
  </si>
  <si>
    <t>Исполнено на 01.06.2020г.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</si>
  <si>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</si>
  <si>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01.07.2020 года</t>
  </si>
  <si>
    <t>Исполнено на 01.07.2020г.</t>
  </si>
  <si>
    <t>Годовой прогноз поступления доходов на 01.07.2020г.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</si>
  <si>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01.08.2020 года</t>
  </si>
  <si>
    <t>Исполнено на 01.08.2020г.</t>
  </si>
  <si>
    <t>Годовой прогноз поступления доходов на 01.08.2020г.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</si>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</sst>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workbookViewId="0">
      <selection activeCell="D9" sqref="D9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55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57</v>
      </c>
      <c r="D5" s="37" t="s">
        <v>56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3" t="s">
        <v>4</v>
      </c>
      <c r="F7" s="33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D9+D10+D11+D12</f>
        <v>53.7</v>
      </c>
      <c r="E8" s="8">
        <f>D8/C8*100</f>
        <v>48.075201432408235</v>
      </c>
      <c r="F8" s="8">
        <f>D8-C8</f>
        <v>-58</v>
      </c>
    </row>
    <row r="9" spans="1:13" ht="81" customHeight="1" x14ac:dyDescent="0.25">
      <c r="A9" s="6">
        <v>2</v>
      </c>
      <c r="B9" s="13" t="s">
        <v>13</v>
      </c>
      <c r="C9" s="33">
        <v>41.3</v>
      </c>
      <c r="D9" s="33">
        <v>4.4000000000000004</v>
      </c>
      <c r="E9" s="33">
        <f t="shared" ref="E9:E42" si="0">D9/C9*100</f>
        <v>10.653753026634384</v>
      </c>
      <c r="F9" s="33">
        <f t="shared" ref="F9:F42" si="1">D9-C9</f>
        <v>-36.9</v>
      </c>
    </row>
    <row r="10" spans="1:13" ht="54" customHeight="1" x14ac:dyDescent="0.25">
      <c r="A10" s="6">
        <v>3</v>
      </c>
      <c r="B10" s="26" t="s">
        <v>32</v>
      </c>
      <c r="C10" s="33">
        <v>70.400000000000006</v>
      </c>
      <c r="D10" s="33">
        <v>0</v>
      </c>
      <c r="E10" s="33"/>
      <c r="F10" s="33">
        <f t="shared" si="1"/>
        <v>-70.400000000000006</v>
      </c>
    </row>
    <row r="11" spans="1:13" ht="66" customHeight="1" x14ac:dyDescent="0.25">
      <c r="A11" s="6">
        <v>4</v>
      </c>
      <c r="B11" s="26" t="s">
        <v>33</v>
      </c>
      <c r="C11" s="33">
        <v>0</v>
      </c>
      <c r="D11" s="33">
        <v>45.1</v>
      </c>
      <c r="E11" s="33"/>
      <c r="F11" s="33">
        <f t="shared" si="1"/>
        <v>45.1</v>
      </c>
    </row>
    <row r="12" spans="1:13" ht="18" customHeight="1" x14ac:dyDescent="0.25">
      <c r="A12" s="6">
        <v>5</v>
      </c>
      <c r="B12" s="26" t="s">
        <v>28</v>
      </c>
      <c r="C12" s="33">
        <v>0</v>
      </c>
      <c r="D12" s="33">
        <v>4.2</v>
      </c>
      <c r="E12" s="33"/>
      <c r="F12" s="33">
        <f t="shared" si="1"/>
        <v>4.2</v>
      </c>
    </row>
    <row r="13" spans="1:13" s="18" customFormat="1" ht="33.75" customHeight="1" x14ac:dyDescent="0.2">
      <c r="A13" s="11">
        <v>6</v>
      </c>
      <c r="B13" s="14" t="s">
        <v>21</v>
      </c>
      <c r="C13" s="8">
        <f>C14+C15+C17+C18+C19+C20+C21+C22+C23</f>
        <v>40447.200000000004</v>
      </c>
      <c r="D13" s="8">
        <f>D14+D15+D17+D18+D19+D20+D21+D22+D23+D16</f>
        <v>22396.800000000003</v>
      </c>
      <c r="E13" s="8">
        <f t="shared" si="0"/>
        <v>55.372930635495166</v>
      </c>
      <c r="F13" s="8">
        <f t="shared" si="1"/>
        <v>-18050.400000000001</v>
      </c>
    </row>
    <row r="14" spans="1:13" ht="81" customHeight="1" x14ac:dyDescent="0.25">
      <c r="A14" s="6">
        <v>7</v>
      </c>
      <c r="B14" s="13" t="s">
        <v>8</v>
      </c>
      <c r="C14" s="33">
        <v>18582.400000000001</v>
      </c>
      <c r="D14" s="33">
        <v>6466.7</v>
      </c>
      <c r="E14" s="33">
        <f t="shared" si="0"/>
        <v>34.800133459617697</v>
      </c>
      <c r="F14" s="33">
        <f t="shared" si="1"/>
        <v>-12115.7</v>
      </c>
    </row>
    <row r="15" spans="1:13" ht="33.75" customHeight="1" x14ac:dyDescent="0.25">
      <c r="A15" s="6">
        <v>8</v>
      </c>
      <c r="B15" s="13" t="s">
        <v>20</v>
      </c>
      <c r="C15" s="33">
        <v>7575.5</v>
      </c>
      <c r="D15" s="33">
        <v>3663.6</v>
      </c>
      <c r="E15" s="33">
        <f t="shared" si="0"/>
        <v>48.361164279585509</v>
      </c>
      <c r="F15" s="33">
        <f t="shared" si="1"/>
        <v>-3911.9</v>
      </c>
    </row>
    <row r="16" spans="1:13" ht="115.5" customHeight="1" x14ac:dyDescent="0.25">
      <c r="A16" s="6">
        <v>9</v>
      </c>
      <c r="B16" s="13" t="s">
        <v>51</v>
      </c>
      <c r="C16" s="33">
        <v>0</v>
      </c>
      <c r="D16" s="33">
        <v>0.3</v>
      </c>
      <c r="E16" s="33"/>
      <c r="F16" s="33">
        <f t="shared" si="1"/>
        <v>0.3</v>
      </c>
    </row>
    <row r="17" spans="1:6" ht="52.5" customHeight="1" x14ac:dyDescent="0.25">
      <c r="A17" s="6">
        <v>10</v>
      </c>
      <c r="B17" s="13" t="s">
        <v>17</v>
      </c>
      <c r="C17" s="33">
        <v>394.2</v>
      </c>
      <c r="D17" s="33">
        <v>378.9</v>
      </c>
      <c r="E17" s="33">
        <f t="shared" si="0"/>
        <v>96.118721461187207</v>
      </c>
      <c r="F17" s="33">
        <f t="shared" si="1"/>
        <v>-15.300000000000011</v>
      </c>
    </row>
    <row r="18" spans="1:6" ht="81" customHeight="1" x14ac:dyDescent="0.25">
      <c r="A18" s="6">
        <v>11</v>
      </c>
      <c r="B18" s="13" t="s">
        <v>13</v>
      </c>
      <c r="C18" s="33">
        <v>6797.9</v>
      </c>
      <c r="D18" s="33">
        <v>4158.3</v>
      </c>
      <c r="E18" s="33">
        <f t="shared" si="0"/>
        <v>61.170361435149104</v>
      </c>
      <c r="F18" s="33">
        <f t="shared" si="1"/>
        <v>-2639.5999999999995</v>
      </c>
    </row>
    <row r="19" spans="1:6" ht="35.25" customHeight="1" x14ac:dyDescent="0.25">
      <c r="A19" s="6">
        <v>12</v>
      </c>
      <c r="B19" s="13" t="s">
        <v>11</v>
      </c>
      <c r="C19" s="33">
        <v>1039.8</v>
      </c>
      <c r="D19" s="33">
        <v>735</v>
      </c>
      <c r="E19" s="33">
        <f t="shared" si="0"/>
        <v>70.686670513560301</v>
      </c>
      <c r="F19" s="33">
        <f t="shared" si="1"/>
        <v>-304.79999999999995</v>
      </c>
    </row>
    <row r="20" spans="1:6" ht="83.25" customHeight="1" x14ac:dyDescent="0.25">
      <c r="A20" s="6">
        <v>13</v>
      </c>
      <c r="B20" s="13" t="s">
        <v>58</v>
      </c>
      <c r="C20" s="33">
        <v>2609.3000000000002</v>
      </c>
      <c r="D20" s="33">
        <v>2765.7</v>
      </c>
      <c r="E20" s="33">
        <f t="shared" si="0"/>
        <v>105.9939447361361</v>
      </c>
      <c r="F20" s="33">
        <f t="shared" si="1"/>
        <v>156.39999999999964</v>
      </c>
    </row>
    <row r="21" spans="1:6" ht="66" customHeight="1" x14ac:dyDescent="0.25">
      <c r="A21" s="6">
        <v>14</v>
      </c>
      <c r="B21" s="13" t="s">
        <v>18</v>
      </c>
      <c r="C21" s="33">
        <v>3383.2</v>
      </c>
      <c r="D21" s="33">
        <v>4156.6000000000004</v>
      </c>
      <c r="E21" s="33">
        <f t="shared" si="0"/>
        <v>122.86001418775126</v>
      </c>
      <c r="F21" s="33">
        <f t="shared" si="1"/>
        <v>773.40000000000055</v>
      </c>
    </row>
    <row r="22" spans="1:6" ht="65.25" customHeight="1" x14ac:dyDescent="0.25">
      <c r="A22" s="6">
        <v>15</v>
      </c>
      <c r="B22" s="26" t="s">
        <v>34</v>
      </c>
      <c r="C22" s="33">
        <v>64.900000000000006</v>
      </c>
      <c r="D22" s="33">
        <v>73.2</v>
      </c>
      <c r="E22" s="33">
        <f t="shared" si="0"/>
        <v>112.78890600924498</v>
      </c>
      <c r="F22" s="33">
        <f t="shared" si="1"/>
        <v>8.2999999999999972</v>
      </c>
    </row>
    <row r="23" spans="1:6" ht="16.5" customHeight="1" x14ac:dyDescent="0.25">
      <c r="A23" s="6">
        <v>16</v>
      </c>
      <c r="B23" s="13" t="s">
        <v>28</v>
      </c>
      <c r="C23" s="33">
        <v>0</v>
      </c>
      <c r="D23" s="33">
        <v>-1.5</v>
      </c>
      <c r="E23" s="33"/>
      <c r="F23" s="33">
        <f t="shared" si="1"/>
        <v>-1.5</v>
      </c>
    </row>
    <row r="24" spans="1:6" s="18" customFormat="1" ht="19.5" customHeight="1" x14ac:dyDescent="0.2">
      <c r="A24" s="11">
        <v>17</v>
      </c>
      <c r="B24" s="14" t="s">
        <v>22</v>
      </c>
      <c r="C24" s="12">
        <f>C26+C27+C25</f>
        <v>1784810.7</v>
      </c>
      <c r="D24" s="12">
        <f>D26+D27+D25</f>
        <v>921833.4</v>
      </c>
      <c r="E24" s="8">
        <f t="shared" si="0"/>
        <v>51.648805108575381</v>
      </c>
      <c r="F24" s="8">
        <f t="shared" si="1"/>
        <v>-862977.29999999993</v>
      </c>
    </row>
    <row r="25" spans="1:6" ht="20.25" customHeight="1" x14ac:dyDescent="0.25">
      <c r="A25" s="6">
        <v>18</v>
      </c>
      <c r="B25" s="13" t="s">
        <v>44</v>
      </c>
      <c r="C25" s="22">
        <v>2.6</v>
      </c>
      <c r="D25" s="22">
        <v>2.6</v>
      </c>
      <c r="E25" s="33">
        <f t="shared" si="0"/>
        <v>100</v>
      </c>
      <c r="F25" s="33">
        <f t="shared" si="1"/>
        <v>0</v>
      </c>
    </row>
    <row r="26" spans="1:6" ht="31.5" x14ac:dyDescent="0.25">
      <c r="A26" s="6">
        <v>19</v>
      </c>
      <c r="B26" s="15" t="s">
        <v>9</v>
      </c>
      <c r="C26" s="21">
        <v>1795926.2</v>
      </c>
      <c r="D26" s="33">
        <v>932948.9</v>
      </c>
      <c r="E26" s="33">
        <f t="shared" si="0"/>
        <v>51.94806445832797</v>
      </c>
      <c r="F26" s="33">
        <f t="shared" si="1"/>
        <v>-862977.29999999993</v>
      </c>
    </row>
    <row r="27" spans="1:6" ht="47.25" x14ac:dyDescent="0.25">
      <c r="A27" s="6">
        <v>20</v>
      </c>
      <c r="B27" s="16" t="s">
        <v>10</v>
      </c>
      <c r="C27" s="33">
        <v>-11118.1</v>
      </c>
      <c r="D27" s="33">
        <v>-11118.1</v>
      </c>
      <c r="E27" s="33">
        <f t="shared" si="0"/>
        <v>100</v>
      </c>
      <c r="F27" s="33">
        <f t="shared" si="1"/>
        <v>0</v>
      </c>
    </row>
    <row r="28" spans="1:6" s="18" customFormat="1" ht="51" customHeight="1" x14ac:dyDescent="0.2">
      <c r="A28" s="11">
        <v>21</v>
      </c>
      <c r="B28" s="14" t="s">
        <v>19</v>
      </c>
      <c r="C28" s="8">
        <f>C29</f>
        <v>1206.5</v>
      </c>
      <c r="D28" s="8">
        <f>D29</f>
        <v>583.1</v>
      </c>
      <c r="E28" s="8">
        <f t="shared" si="0"/>
        <v>48.329879817654373</v>
      </c>
      <c r="F28" s="8">
        <f t="shared" si="1"/>
        <v>-623.4</v>
      </c>
    </row>
    <row r="29" spans="1:6" ht="35.25" customHeight="1" x14ac:dyDescent="0.25">
      <c r="A29" s="6">
        <v>22</v>
      </c>
      <c r="B29" s="15" t="s">
        <v>26</v>
      </c>
      <c r="C29" s="33">
        <v>1206.5</v>
      </c>
      <c r="D29" s="33">
        <v>583.1</v>
      </c>
      <c r="E29" s="33">
        <f t="shared" si="0"/>
        <v>48.329879817654373</v>
      </c>
      <c r="F29" s="33">
        <f t="shared" si="1"/>
        <v>-623.4</v>
      </c>
    </row>
    <row r="30" spans="1:6" s="18" customFormat="1" ht="18.75" customHeight="1" x14ac:dyDescent="0.2">
      <c r="A30" s="11">
        <v>23</v>
      </c>
      <c r="B30" s="14" t="s">
        <v>23</v>
      </c>
      <c r="C30" s="8">
        <f>SUM(C31:C33)</f>
        <v>2422</v>
      </c>
      <c r="D30" s="8">
        <f>D31+D33+D32</f>
        <v>699.8</v>
      </c>
      <c r="E30" s="8">
        <f t="shared" si="0"/>
        <v>28.893476465730799</v>
      </c>
      <c r="F30" s="8">
        <f t="shared" si="1"/>
        <v>-1722.2</v>
      </c>
    </row>
    <row r="31" spans="1:6" ht="31.5" x14ac:dyDescent="0.25">
      <c r="A31" s="6">
        <v>24</v>
      </c>
      <c r="B31" s="15" t="s">
        <v>11</v>
      </c>
      <c r="C31" s="33">
        <v>158.1</v>
      </c>
      <c r="D31" s="33">
        <v>84.3</v>
      </c>
      <c r="E31" s="33">
        <f t="shared" si="0"/>
        <v>53.320683111954459</v>
      </c>
      <c r="F31" s="33">
        <f t="shared" si="1"/>
        <v>-73.8</v>
      </c>
    </row>
    <row r="32" spans="1:6" ht="63" customHeight="1" x14ac:dyDescent="0.25">
      <c r="A32" s="6">
        <v>25</v>
      </c>
      <c r="B32" s="15" t="s">
        <v>39</v>
      </c>
      <c r="C32" s="33">
        <v>11.4</v>
      </c>
      <c r="D32" s="33">
        <v>11.4</v>
      </c>
      <c r="E32" s="33">
        <f t="shared" si="0"/>
        <v>100</v>
      </c>
      <c r="F32" s="33">
        <f t="shared" si="1"/>
        <v>0</v>
      </c>
    </row>
    <row r="33" spans="1:7" ht="18" customHeight="1" x14ac:dyDescent="0.25">
      <c r="A33" s="6">
        <v>26</v>
      </c>
      <c r="B33" s="17" t="s">
        <v>12</v>
      </c>
      <c r="C33" s="33">
        <v>2252.5</v>
      </c>
      <c r="D33" s="33">
        <v>604.1</v>
      </c>
      <c r="E33" s="33">
        <f t="shared" si="0"/>
        <v>26.819089900110988</v>
      </c>
      <c r="F33" s="33">
        <f t="shared" si="1"/>
        <v>-1648.4</v>
      </c>
      <c r="G33" s="19"/>
    </row>
    <row r="34" spans="1:7" s="18" customFormat="1" ht="31.5" x14ac:dyDescent="0.2">
      <c r="A34" s="11">
        <v>27</v>
      </c>
      <c r="B34" s="14" t="s">
        <v>24</v>
      </c>
      <c r="C34" s="8">
        <f>C35+C36+C39+C38+C37</f>
        <v>13470</v>
      </c>
      <c r="D34" s="8">
        <f>D35+D36+D39+D38+D37</f>
        <v>8576.8000000000011</v>
      </c>
      <c r="E34" s="8">
        <f t="shared" si="0"/>
        <v>63.673348181143282</v>
      </c>
      <c r="F34" s="8">
        <f t="shared" si="1"/>
        <v>-4893.1999999999989</v>
      </c>
    </row>
    <row r="35" spans="1:7" ht="99.75" customHeight="1" x14ac:dyDescent="0.25">
      <c r="A35" s="6">
        <v>28</v>
      </c>
      <c r="B35" s="13" t="s">
        <v>15</v>
      </c>
      <c r="C35" s="33">
        <v>104</v>
      </c>
      <c r="D35" s="33">
        <v>73.599999999999994</v>
      </c>
      <c r="E35" s="33">
        <f t="shared" si="0"/>
        <v>70.769230769230759</v>
      </c>
      <c r="F35" s="33">
        <f t="shared" si="1"/>
        <v>-30.400000000000006</v>
      </c>
    </row>
    <row r="36" spans="1:7" ht="83.25" customHeight="1" x14ac:dyDescent="0.25">
      <c r="A36" s="6">
        <v>29</v>
      </c>
      <c r="B36" s="13" t="s">
        <v>25</v>
      </c>
      <c r="C36" s="33">
        <v>10955.6</v>
      </c>
      <c r="D36" s="33">
        <v>7240.6</v>
      </c>
      <c r="E36" s="33">
        <f t="shared" si="0"/>
        <v>66.090401255978676</v>
      </c>
      <c r="F36" s="33">
        <f t="shared" si="1"/>
        <v>-3715</v>
      </c>
    </row>
    <row r="37" spans="1:7" ht="18" customHeight="1" x14ac:dyDescent="0.25">
      <c r="A37" s="6">
        <v>30</v>
      </c>
      <c r="B37" s="13" t="s">
        <v>40</v>
      </c>
      <c r="C37" s="33">
        <v>604.9</v>
      </c>
      <c r="D37" s="33">
        <v>604.9</v>
      </c>
      <c r="E37" s="33">
        <f t="shared" si="0"/>
        <v>100</v>
      </c>
      <c r="F37" s="33">
        <f t="shared" si="1"/>
        <v>0</v>
      </c>
    </row>
    <row r="38" spans="1:7" ht="64.5" customHeight="1" x14ac:dyDescent="0.25">
      <c r="A38" s="6">
        <v>31</v>
      </c>
      <c r="B38" s="27" t="s">
        <v>35</v>
      </c>
      <c r="C38" s="33">
        <v>965.5</v>
      </c>
      <c r="D38" s="33">
        <v>657.7</v>
      </c>
      <c r="E38" s="33">
        <f t="shared" si="0"/>
        <v>68.120145002589339</v>
      </c>
      <c r="F38" s="33">
        <f t="shared" si="1"/>
        <v>-307.79999999999995</v>
      </c>
    </row>
    <row r="39" spans="1:7" ht="19.5" customHeight="1" x14ac:dyDescent="0.25">
      <c r="A39" s="6">
        <v>32</v>
      </c>
      <c r="B39" s="13" t="s">
        <v>12</v>
      </c>
      <c r="C39" s="33">
        <v>840</v>
      </c>
      <c r="D39" s="33">
        <v>0</v>
      </c>
      <c r="E39" s="33"/>
      <c r="F39" s="33">
        <f t="shared" si="1"/>
        <v>-840</v>
      </c>
    </row>
    <row r="40" spans="1:7" s="18" customFormat="1" ht="31.5" x14ac:dyDescent="0.2">
      <c r="A40" s="11">
        <v>33</v>
      </c>
      <c r="B40" s="14" t="s">
        <v>27</v>
      </c>
      <c r="C40" s="9">
        <f>C41+C42</f>
        <v>104</v>
      </c>
      <c r="D40" s="9">
        <f>D41+D42</f>
        <v>84</v>
      </c>
      <c r="E40" s="8">
        <f t="shared" si="0"/>
        <v>80.769230769230774</v>
      </c>
      <c r="F40" s="8">
        <f t="shared" si="1"/>
        <v>-20</v>
      </c>
    </row>
    <row r="41" spans="1:7" ht="31.5" x14ac:dyDescent="0.25">
      <c r="A41" s="6">
        <v>34</v>
      </c>
      <c r="B41" s="13" t="s">
        <v>16</v>
      </c>
      <c r="C41" s="10">
        <v>50</v>
      </c>
      <c r="D41" s="10">
        <v>30</v>
      </c>
      <c r="E41" s="33">
        <f t="shared" si="0"/>
        <v>60</v>
      </c>
      <c r="F41" s="33">
        <f t="shared" si="1"/>
        <v>-20</v>
      </c>
    </row>
    <row r="42" spans="1:7" ht="20.25" customHeight="1" x14ac:dyDescent="0.25">
      <c r="A42" s="6">
        <v>35</v>
      </c>
      <c r="B42" s="13" t="s">
        <v>44</v>
      </c>
      <c r="C42" s="10">
        <v>54</v>
      </c>
      <c r="D42" s="10">
        <v>54</v>
      </c>
      <c r="E42" s="33">
        <f t="shared" si="0"/>
        <v>100</v>
      </c>
      <c r="F42" s="33">
        <f t="shared" si="1"/>
        <v>0</v>
      </c>
    </row>
    <row r="43" spans="1:7" x14ac:dyDescent="0.25"/>
    <row r="44" spans="1:7" x14ac:dyDescent="0.25"/>
    <row r="45" spans="1:7" x14ac:dyDescent="0.25"/>
    <row r="46" spans="1:7" x14ac:dyDescent="0.25"/>
    <row r="47" spans="1:7" x14ac:dyDescent="0.25"/>
    <row r="48" spans="1:7" x14ac:dyDescent="0.25"/>
    <row r="49" spans="2:13" x14ac:dyDescent="0.25"/>
    <row r="50" spans="2:13" x14ac:dyDescent="0.25"/>
    <row r="51" spans="2:13" x14ac:dyDescent="0.25"/>
    <row r="52" spans="2:13" x14ac:dyDescent="0.25"/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  <row r="68" spans="2:13" s="23" customFormat="1" x14ac:dyDescent="0.25">
      <c r="B68" s="1"/>
      <c r="C68" s="4"/>
      <c r="D68" s="4"/>
      <c r="E68" s="4"/>
      <c r="F68" s="4"/>
      <c r="G68" s="1"/>
      <c r="H68" s="1"/>
      <c r="I68" s="1"/>
      <c r="J68" s="1"/>
      <c r="K68" s="1"/>
      <c r="L68" s="1"/>
      <c r="M68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selection activeCell="H31" sqref="H31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52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54</v>
      </c>
      <c r="D5" s="37" t="s">
        <v>53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2" t="s">
        <v>4</v>
      </c>
      <c r="F7" s="32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111.60000000000001</v>
      </c>
      <c r="D8" s="8">
        <f>D9+D10+D11</f>
        <v>44.800000000000004</v>
      </c>
      <c r="E8" s="8">
        <f>D8/C8*100</f>
        <v>40.143369175627242</v>
      </c>
      <c r="F8" s="8">
        <f>D8-C8</f>
        <v>-66.800000000000011</v>
      </c>
    </row>
    <row r="9" spans="1:13" ht="81" customHeight="1" x14ac:dyDescent="0.25">
      <c r="A9" s="6">
        <v>2</v>
      </c>
      <c r="B9" s="13" t="s">
        <v>13</v>
      </c>
      <c r="C9" s="32">
        <v>41.2</v>
      </c>
      <c r="D9" s="32">
        <v>2.7</v>
      </c>
      <c r="E9" s="32">
        <f t="shared" ref="E9" si="0">D9/C9*100</f>
        <v>6.5533980582524274</v>
      </c>
      <c r="F9" s="32">
        <f t="shared" ref="F9:F41" si="1">D9-C9</f>
        <v>-38.5</v>
      </c>
    </row>
    <row r="10" spans="1:13" ht="54" customHeight="1" x14ac:dyDescent="0.25">
      <c r="A10" s="6">
        <v>3</v>
      </c>
      <c r="B10" s="26" t="s">
        <v>32</v>
      </c>
      <c r="C10" s="32">
        <v>70.400000000000006</v>
      </c>
      <c r="D10" s="32">
        <v>0</v>
      </c>
      <c r="E10" s="32"/>
      <c r="F10" s="32">
        <f t="shared" si="1"/>
        <v>-70.400000000000006</v>
      </c>
    </row>
    <row r="11" spans="1:13" ht="66" customHeight="1" x14ac:dyDescent="0.25">
      <c r="A11" s="6">
        <v>4</v>
      </c>
      <c r="B11" s="26" t="s">
        <v>33</v>
      </c>
      <c r="C11" s="32">
        <v>0</v>
      </c>
      <c r="D11" s="32">
        <v>42.1</v>
      </c>
      <c r="E11" s="32"/>
      <c r="F11" s="32">
        <f t="shared" si="1"/>
        <v>42.1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C13+C14+C16+C17+C18+C19+C20+C21+C22</f>
        <v>40447.200000000004</v>
      </c>
      <c r="D12" s="8">
        <f>D13+D14+D16+D17+D18+D19+D20+D21+D22+D15</f>
        <v>18452.800000000003</v>
      </c>
      <c r="E12" s="8">
        <f t="shared" ref="E12:E41" si="2">D12/C12*100</f>
        <v>45.621946636602786</v>
      </c>
      <c r="F12" s="8">
        <f t="shared" si="1"/>
        <v>-21994.400000000001</v>
      </c>
    </row>
    <row r="13" spans="1:13" ht="81" customHeight="1" x14ac:dyDescent="0.25">
      <c r="A13" s="6">
        <v>6</v>
      </c>
      <c r="B13" s="13" t="s">
        <v>8</v>
      </c>
      <c r="C13" s="32">
        <v>18582.400000000001</v>
      </c>
      <c r="D13" s="32">
        <v>5082.2</v>
      </c>
      <c r="E13" s="32">
        <f t="shared" si="2"/>
        <v>27.349535043912514</v>
      </c>
      <c r="F13" s="32">
        <f t="shared" si="1"/>
        <v>-13500.2</v>
      </c>
    </row>
    <row r="14" spans="1:13" ht="33.75" customHeight="1" x14ac:dyDescent="0.25">
      <c r="A14" s="6">
        <v>7</v>
      </c>
      <c r="B14" s="13" t="s">
        <v>20</v>
      </c>
      <c r="C14" s="32">
        <v>7575.5</v>
      </c>
      <c r="D14" s="32">
        <v>3256.4</v>
      </c>
      <c r="E14" s="32">
        <f t="shared" si="2"/>
        <v>42.98594152201175</v>
      </c>
      <c r="F14" s="32">
        <f t="shared" si="1"/>
        <v>-4319.1000000000004</v>
      </c>
    </row>
    <row r="15" spans="1:13" ht="115.5" customHeight="1" x14ac:dyDescent="0.25">
      <c r="A15" s="6">
        <v>8</v>
      </c>
      <c r="B15" s="13" t="s">
        <v>51</v>
      </c>
      <c r="C15" s="32">
        <v>0</v>
      </c>
      <c r="D15" s="32">
        <v>0.3</v>
      </c>
      <c r="E15" s="32"/>
      <c r="F15" s="32">
        <f t="shared" si="1"/>
        <v>0.3</v>
      </c>
    </row>
    <row r="16" spans="1:13" ht="52.5" customHeight="1" x14ac:dyDescent="0.25">
      <c r="A16" s="6">
        <v>9</v>
      </c>
      <c r="B16" s="13" t="s">
        <v>17</v>
      </c>
      <c r="C16" s="32">
        <v>394.2</v>
      </c>
      <c r="D16" s="32">
        <v>0</v>
      </c>
      <c r="E16" s="32"/>
      <c r="F16" s="32">
        <f t="shared" si="1"/>
        <v>-394.2</v>
      </c>
    </row>
    <row r="17" spans="1:7" ht="81" customHeight="1" x14ac:dyDescent="0.25">
      <c r="A17" s="6">
        <v>10</v>
      </c>
      <c r="B17" s="13" t="s">
        <v>13</v>
      </c>
      <c r="C17" s="32">
        <v>6797.9</v>
      </c>
      <c r="D17" s="32">
        <v>3416.8</v>
      </c>
      <c r="E17" s="32">
        <f t="shared" si="2"/>
        <v>50.262581091219346</v>
      </c>
      <c r="F17" s="32">
        <f t="shared" si="1"/>
        <v>-3381.0999999999995</v>
      </c>
    </row>
    <row r="18" spans="1:7" ht="35.25" customHeight="1" x14ac:dyDescent="0.25">
      <c r="A18" s="6">
        <v>11</v>
      </c>
      <c r="B18" s="13" t="s">
        <v>11</v>
      </c>
      <c r="C18" s="32">
        <v>1039.8</v>
      </c>
      <c r="D18" s="32">
        <v>735</v>
      </c>
      <c r="E18" s="32">
        <f t="shared" si="2"/>
        <v>70.686670513560301</v>
      </c>
      <c r="F18" s="32">
        <f t="shared" si="1"/>
        <v>-304.79999999999995</v>
      </c>
    </row>
    <row r="19" spans="1:7" ht="98.25" customHeight="1" x14ac:dyDescent="0.25">
      <c r="A19" s="6">
        <v>12</v>
      </c>
      <c r="B19" s="13" t="s">
        <v>14</v>
      </c>
      <c r="C19" s="32">
        <v>2609.3000000000002</v>
      </c>
      <c r="D19" s="32">
        <v>2739.1</v>
      </c>
      <c r="E19" s="32">
        <f t="shared" si="2"/>
        <v>104.97451423753496</v>
      </c>
      <c r="F19" s="32">
        <f t="shared" si="1"/>
        <v>129.79999999999973</v>
      </c>
    </row>
    <row r="20" spans="1:7" ht="66" customHeight="1" x14ac:dyDescent="0.25">
      <c r="A20" s="6">
        <v>13</v>
      </c>
      <c r="B20" s="13" t="s">
        <v>18</v>
      </c>
      <c r="C20" s="32">
        <v>3383.2</v>
      </c>
      <c r="D20" s="32">
        <v>3150.8</v>
      </c>
      <c r="E20" s="32">
        <f t="shared" si="2"/>
        <v>93.130763773941837</v>
      </c>
      <c r="F20" s="32">
        <f t="shared" si="1"/>
        <v>-232.39999999999964</v>
      </c>
    </row>
    <row r="21" spans="1:7" ht="65.25" customHeight="1" x14ac:dyDescent="0.25">
      <c r="A21" s="6">
        <v>14</v>
      </c>
      <c r="B21" s="26" t="s">
        <v>34</v>
      </c>
      <c r="C21" s="32">
        <v>64.900000000000006</v>
      </c>
      <c r="D21" s="32">
        <v>69</v>
      </c>
      <c r="E21" s="32">
        <f t="shared" si="2"/>
        <v>106.31741140215716</v>
      </c>
      <c r="F21" s="32">
        <f t="shared" si="1"/>
        <v>4.0999999999999943</v>
      </c>
    </row>
    <row r="22" spans="1:7" ht="16.5" customHeight="1" x14ac:dyDescent="0.25">
      <c r="A22" s="6">
        <v>15</v>
      </c>
      <c r="B22" s="13" t="s">
        <v>28</v>
      </c>
      <c r="C22" s="32">
        <v>0</v>
      </c>
      <c r="D22" s="32">
        <v>3.2</v>
      </c>
      <c r="E22" s="32"/>
      <c r="F22" s="32">
        <f t="shared" si="1"/>
        <v>3.2</v>
      </c>
    </row>
    <row r="23" spans="1:7" s="18" customFormat="1" ht="19.5" customHeight="1" x14ac:dyDescent="0.2">
      <c r="A23" s="11">
        <v>16</v>
      </c>
      <c r="B23" s="14" t="s">
        <v>22</v>
      </c>
      <c r="C23" s="12">
        <f>C25+C26+C24</f>
        <v>1745365.5</v>
      </c>
      <c r="D23" s="12">
        <f>D25+D26+D24</f>
        <v>843021.5</v>
      </c>
      <c r="E23" s="8">
        <f t="shared" si="2"/>
        <v>48.30057085464334</v>
      </c>
      <c r="F23" s="8">
        <f t="shared" si="1"/>
        <v>-902344</v>
      </c>
    </row>
    <row r="24" spans="1:7" ht="20.25" customHeight="1" x14ac:dyDescent="0.25">
      <c r="A24" s="6">
        <v>17</v>
      </c>
      <c r="B24" s="13" t="s">
        <v>44</v>
      </c>
      <c r="C24" s="22">
        <v>2.6</v>
      </c>
      <c r="D24" s="22">
        <v>2.6</v>
      </c>
      <c r="E24" s="32">
        <f t="shared" si="2"/>
        <v>100</v>
      </c>
      <c r="F24" s="32">
        <f t="shared" si="1"/>
        <v>0</v>
      </c>
    </row>
    <row r="25" spans="1:7" ht="31.5" x14ac:dyDescent="0.25">
      <c r="A25" s="6">
        <v>18</v>
      </c>
      <c r="B25" s="15" t="s">
        <v>9</v>
      </c>
      <c r="C25" s="21">
        <v>1756481</v>
      </c>
      <c r="D25" s="32">
        <v>854137</v>
      </c>
      <c r="E25" s="32">
        <f t="shared" si="2"/>
        <v>48.627739212664409</v>
      </c>
      <c r="F25" s="32">
        <f t="shared" si="1"/>
        <v>-902344</v>
      </c>
    </row>
    <row r="26" spans="1:7" ht="47.25" x14ac:dyDescent="0.25">
      <c r="A26" s="6">
        <v>19</v>
      </c>
      <c r="B26" s="16" t="s">
        <v>10</v>
      </c>
      <c r="C26" s="32">
        <v>-11118.1</v>
      </c>
      <c r="D26" s="32">
        <v>-11118.1</v>
      </c>
      <c r="E26" s="32">
        <f t="shared" si="2"/>
        <v>100</v>
      </c>
      <c r="F26" s="32">
        <f t="shared" si="1"/>
        <v>0</v>
      </c>
    </row>
    <row r="27" spans="1:7" s="18" customFormat="1" ht="51" customHeight="1" x14ac:dyDescent="0.2">
      <c r="A27" s="11">
        <v>20</v>
      </c>
      <c r="B27" s="14" t="s">
        <v>19</v>
      </c>
      <c r="C27" s="8">
        <f>C28</f>
        <v>1206.5</v>
      </c>
      <c r="D27" s="8">
        <f>D28</f>
        <v>480.2</v>
      </c>
      <c r="E27" s="8">
        <f t="shared" si="2"/>
        <v>39.801077496891835</v>
      </c>
      <c r="F27" s="8">
        <f t="shared" si="1"/>
        <v>-726.3</v>
      </c>
    </row>
    <row r="28" spans="1:7" ht="35.25" customHeight="1" x14ac:dyDescent="0.25">
      <c r="A28" s="6">
        <v>21</v>
      </c>
      <c r="B28" s="15" t="s">
        <v>26</v>
      </c>
      <c r="C28" s="32">
        <v>1206.5</v>
      </c>
      <c r="D28" s="32">
        <v>480.2</v>
      </c>
      <c r="E28" s="32">
        <f t="shared" si="2"/>
        <v>39.801077496891835</v>
      </c>
      <c r="F28" s="32">
        <f t="shared" si="1"/>
        <v>-726.3</v>
      </c>
    </row>
    <row r="29" spans="1:7" s="18" customFormat="1" ht="18.75" customHeight="1" x14ac:dyDescent="0.2">
      <c r="A29" s="11">
        <v>22</v>
      </c>
      <c r="B29" s="14" t="s">
        <v>23</v>
      </c>
      <c r="C29" s="8">
        <f>SUM(C30:C32)</f>
        <v>2422</v>
      </c>
      <c r="D29" s="8">
        <f>D30+D32+D31</f>
        <v>1491.5</v>
      </c>
      <c r="E29" s="8">
        <f t="shared" si="2"/>
        <v>61.581337737407104</v>
      </c>
      <c r="F29" s="8">
        <f t="shared" si="1"/>
        <v>-930.5</v>
      </c>
    </row>
    <row r="30" spans="1:7" ht="31.5" x14ac:dyDescent="0.25">
      <c r="A30" s="6">
        <v>23</v>
      </c>
      <c r="B30" s="15" t="s">
        <v>11</v>
      </c>
      <c r="C30" s="32">
        <v>158.1</v>
      </c>
      <c r="D30" s="32">
        <v>84.3</v>
      </c>
      <c r="E30" s="32">
        <f t="shared" si="2"/>
        <v>53.320683111954459</v>
      </c>
      <c r="F30" s="32">
        <f t="shared" si="1"/>
        <v>-73.8</v>
      </c>
    </row>
    <row r="31" spans="1:7" ht="63" customHeight="1" x14ac:dyDescent="0.25">
      <c r="A31" s="6">
        <v>24</v>
      </c>
      <c r="B31" s="15" t="s">
        <v>39</v>
      </c>
      <c r="C31" s="32">
        <v>11.4</v>
      </c>
      <c r="D31" s="32">
        <v>11.4</v>
      </c>
      <c r="E31" s="32">
        <f t="shared" si="2"/>
        <v>100</v>
      </c>
      <c r="F31" s="32">
        <f t="shared" si="1"/>
        <v>0</v>
      </c>
    </row>
    <row r="32" spans="1:7" ht="18" customHeight="1" x14ac:dyDescent="0.25">
      <c r="A32" s="6">
        <v>25</v>
      </c>
      <c r="B32" s="17" t="s">
        <v>12</v>
      </c>
      <c r="C32" s="32">
        <v>2252.5</v>
      </c>
      <c r="D32" s="32">
        <v>1395.8</v>
      </c>
      <c r="E32" s="32">
        <f t="shared" si="2"/>
        <v>61.966703662597112</v>
      </c>
      <c r="F32" s="32">
        <f t="shared" si="1"/>
        <v>-856.7</v>
      </c>
      <c r="G32" s="19"/>
    </row>
    <row r="33" spans="1:6" s="18" customFormat="1" ht="31.5" x14ac:dyDescent="0.2">
      <c r="A33" s="11">
        <v>26</v>
      </c>
      <c r="B33" s="14" t="s">
        <v>24</v>
      </c>
      <c r="C33" s="8">
        <f>C34+C35+C38+C37+C36</f>
        <v>13470</v>
      </c>
      <c r="D33" s="8">
        <f>D34+D35+D38+D37+D36</f>
        <v>7460.7</v>
      </c>
      <c r="E33" s="8">
        <f t="shared" si="2"/>
        <v>55.387527839643646</v>
      </c>
      <c r="F33" s="8">
        <f t="shared" si="1"/>
        <v>-6009.3</v>
      </c>
    </row>
    <row r="34" spans="1:6" ht="99.75" customHeight="1" x14ac:dyDescent="0.25">
      <c r="A34" s="6">
        <v>27</v>
      </c>
      <c r="B34" s="13" t="s">
        <v>15</v>
      </c>
      <c r="C34" s="32">
        <v>104</v>
      </c>
      <c r="D34" s="32">
        <v>65.599999999999994</v>
      </c>
      <c r="E34" s="32">
        <f t="shared" si="2"/>
        <v>63.076923076923073</v>
      </c>
      <c r="F34" s="32">
        <f t="shared" si="1"/>
        <v>-38.400000000000006</v>
      </c>
    </row>
    <row r="35" spans="1:6" ht="83.25" customHeight="1" x14ac:dyDescent="0.25">
      <c r="A35" s="6">
        <v>28</v>
      </c>
      <c r="B35" s="13" t="s">
        <v>25</v>
      </c>
      <c r="C35" s="32">
        <v>10955.6</v>
      </c>
      <c r="D35" s="32">
        <v>6151</v>
      </c>
      <c r="E35" s="32">
        <f t="shared" si="2"/>
        <v>56.144802658001382</v>
      </c>
      <c r="F35" s="32">
        <f t="shared" si="1"/>
        <v>-4804.6000000000004</v>
      </c>
    </row>
    <row r="36" spans="1:6" ht="18" customHeight="1" x14ac:dyDescent="0.25">
      <c r="A36" s="6">
        <v>29</v>
      </c>
      <c r="B36" s="13" t="s">
        <v>40</v>
      </c>
      <c r="C36" s="32">
        <v>604.9</v>
      </c>
      <c r="D36" s="32">
        <v>604.9</v>
      </c>
      <c r="E36" s="32">
        <f t="shared" si="2"/>
        <v>100</v>
      </c>
      <c r="F36" s="32">
        <f t="shared" si="1"/>
        <v>0</v>
      </c>
    </row>
    <row r="37" spans="1:6" ht="64.5" customHeight="1" x14ac:dyDescent="0.25">
      <c r="A37" s="6">
        <v>30</v>
      </c>
      <c r="B37" s="27" t="s">
        <v>35</v>
      </c>
      <c r="C37" s="32">
        <v>965.5</v>
      </c>
      <c r="D37" s="32">
        <v>639.20000000000005</v>
      </c>
      <c r="E37" s="32">
        <f t="shared" si="2"/>
        <v>66.204039357845673</v>
      </c>
      <c r="F37" s="32">
        <f t="shared" si="1"/>
        <v>-326.29999999999995</v>
      </c>
    </row>
    <row r="38" spans="1:6" ht="19.5" customHeight="1" x14ac:dyDescent="0.25">
      <c r="A38" s="6">
        <v>31</v>
      </c>
      <c r="B38" s="13" t="s">
        <v>12</v>
      </c>
      <c r="C38" s="32">
        <v>840</v>
      </c>
      <c r="D38" s="32">
        <v>0</v>
      </c>
      <c r="E38" s="32"/>
      <c r="F38" s="32">
        <f t="shared" si="1"/>
        <v>-840</v>
      </c>
    </row>
    <row r="39" spans="1:6" s="18" customFormat="1" ht="31.5" x14ac:dyDescent="0.2">
      <c r="A39" s="11">
        <v>32</v>
      </c>
      <c r="B39" s="14" t="s">
        <v>27</v>
      </c>
      <c r="C39" s="9">
        <f>C40+C41</f>
        <v>104</v>
      </c>
      <c r="D39" s="9">
        <f>D40+D41</f>
        <v>84</v>
      </c>
      <c r="E39" s="8">
        <f t="shared" si="2"/>
        <v>80.769230769230774</v>
      </c>
      <c r="F39" s="8">
        <f t="shared" si="1"/>
        <v>-20</v>
      </c>
    </row>
    <row r="40" spans="1:6" ht="31.5" x14ac:dyDescent="0.25">
      <c r="A40" s="6">
        <v>33</v>
      </c>
      <c r="B40" s="13" t="s">
        <v>16</v>
      </c>
      <c r="C40" s="10">
        <v>50</v>
      </c>
      <c r="D40" s="10">
        <v>30</v>
      </c>
      <c r="E40" s="32">
        <f t="shared" si="2"/>
        <v>60</v>
      </c>
      <c r="F40" s="32">
        <f t="shared" si="1"/>
        <v>-20</v>
      </c>
    </row>
    <row r="41" spans="1:6" ht="20.25" customHeight="1" x14ac:dyDescent="0.25">
      <c r="A41" s="6">
        <v>34</v>
      </c>
      <c r="B41" s="13" t="s">
        <v>44</v>
      </c>
      <c r="C41" s="10">
        <v>54</v>
      </c>
      <c r="D41" s="10">
        <v>54</v>
      </c>
      <c r="E41" s="32">
        <f t="shared" si="2"/>
        <v>100</v>
      </c>
      <c r="F41" s="32">
        <f t="shared" si="1"/>
        <v>0</v>
      </c>
    </row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x14ac:dyDescent="0.25"/>
    <row r="51" spans="2:13" x14ac:dyDescent="0.25"/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opLeftCell="A28" workbookViewId="0">
      <selection activeCell="D32" sqref="D32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48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49</v>
      </c>
      <c r="D5" s="37" t="s">
        <v>50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1" t="s">
        <v>4</v>
      </c>
      <c r="F7" s="31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111.60000000000001</v>
      </c>
      <c r="D8" s="8">
        <f>D9+D10+D11</f>
        <v>35.5</v>
      </c>
      <c r="E8" s="8">
        <f>D8/C8*100</f>
        <v>31.810035842293903</v>
      </c>
      <c r="F8" s="8">
        <f>D8-C8</f>
        <v>-76.100000000000009</v>
      </c>
    </row>
    <row r="9" spans="1:13" ht="81" customHeight="1" x14ac:dyDescent="0.25">
      <c r="A9" s="6">
        <v>2</v>
      </c>
      <c r="B9" s="13" t="s">
        <v>13</v>
      </c>
      <c r="C9" s="31">
        <v>41.2</v>
      </c>
      <c r="D9" s="31">
        <v>0</v>
      </c>
      <c r="E9" s="31"/>
      <c r="F9" s="31">
        <f t="shared" ref="F9:F41" si="0">D9-C9</f>
        <v>-41.2</v>
      </c>
    </row>
    <row r="10" spans="1:13" ht="54" customHeight="1" x14ac:dyDescent="0.25">
      <c r="A10" s="6">
        <v>3</v>
      </c>
      <c r="B10" s="26" t="s">
        <v>32</v>
      </c>
      <c r="C10" s="31">
        <v>70.400000000000006</v>
      </c>
      <c r="D10" s="31">
        <v>0</v>
      </c>
      <c r="E10" s="31"/>
      <c r="F10" s="31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31">
        <v>0</v>
      </c>
      <c r="D11" s="31">
        <v>35.5</v>
      </c>
      <c r="E11" s="31"/>
      <c r="F11" s="31">
        <f t="shared" si="0"/>
        <v>35.5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C13+C14+C16+C17+C18+C19+C20+C21+C22</f>
        <v>39809.799999999996</v>
      </c>
      <c r="D12" s="8">
        <f>D13+D14+D16+D17+D18+D19+D20+D21+D22+D15</f>
        <v>13771.1</v>
      </c>
      <c r="E12" s="8">
        <f t="shared" ref="E12:E40" si="1">D12/C12*100</f>
        <v>34.592236082572633</v>
      </c>
      <c r="F12" s="8">
        <f t="shared" si="0"/>
        <v>-26038.699999999997</v>
      </c>
    </row>
    <row r="13" spans="1:13" ht="81" customHeight="1" x14ac:dyDescent="0.25">
      <c r="A13" s="6">
        <v>6</v>
      </c>
      <c r="B13" s="13" t="s">
        <v>8</v>
      </c>
      <c r="C13" s="31">
        <v>18582.400000000001</v>
      </c>
      <c r="D13" s="31">
        <v>4486.5</v>
      </c>
      <c r="E13" s="31">
        <f t="shared" si="1"/>
        <v>24.143813500947132</v>
      </c>
      <c r="F13" s="31">
        <f t="shared" si="0"/>
        <v>-14095.900000000001</v>
      </c>
    </row>
    <row r="14" spans="1:13" ht="33.75" customHeight="1" x14ac:dyDescent="0.25">
      <c r="A14" s="6">
        <v>7</v>
      </c>
      <c r="B14" s="13" t="s">
        <v>20</v>
      </c>
      <c r="C14" s="31">
        <v>7575.5</v>
      </c>
      <c r="D14" s="31">
        <v>2638.3</v>
      </c>
      <c r="E14" s="31">
        <f t="shared" si="1"/>
        <v>34.826744109299717</v>
      </c>
      <c r="F14" s="31">
        <f t="shared" si="0"/>
        <v>-4937.2</v>
      </c>
    </row>
    <row r="15" spans="1:13" ht="115.5" customHeight="1" x14ac:dyDescent="0.25">
      <c r="A15" s="6">
        <v>8</v>
      </c>
      <c r="B15" s="13" t="s">
        <v>51</v>
      </c>
      <c r="C15" s="31">
        <v>0</v>
      </c>
      <c r="D15" s="31">
        <v>0.3</v>
      </c>
      <c r="E15" s="31"/>
      <c r="F15" s="31">
        <f t="shared" si="0"/>
        <v>0.3</v>
      </c>
    </row>
    <row r="16" spans="1:13" ht="52.5" customHeight="1" x14ac:dyDescent="0.25">
      <c r="A16" s="6">
        <v>9</v>
      </c>
      <c r="B16" s="13" t="s">
        <v>17</v>
      </c>
      <c r="C16" s="31">
        <v>362.3</v>
      </c>
      <c r="D16" s="31">
        <v>0</v>
      </c>
      <c r="E16" s="31"/>
      <c r="F16" s="31">
        <f t="shared" si="0"/>
        <v>-362.3</v>
      </c>
    </row>
    <row r="17" spans="1:7" ht="81" customHeight="1" x14ac:dyDescent="0.25">
      <c r="A17" s="6">
        <v>10</v>
      </c>
      <c r="B17" s="13" t="s">
        <v>13</v>
      </c>
      <c r="C17" s="31">
        <v>6797.9</v>
      </c>
      <c r="D17" s="31">
        <v>2696.2</v>
      </c>
      <c r="E17" s="31">
        <f t="shared" si="1"/>
        <v>39.662248635608051</v>
      </c>
      <c r="F17" s="31">
        <f t="shared" si="0"/>
        <v>-4101.7</v>
      </c>
    </row>
    <row r="18" spans="1:7" ht="35.25" customHeight="1" x14ac:dyDescent="0.25">
      <c r="A18" s="6">
        <v>11</v>
      </c>
      <c r="B18" s="13" t="s">
        <v>11</v>
      </c>
      <c r="C18" s="31">
        <v>499.2</v>
      </c>
      <c r="D18" s="31">
        <v>416.2</v>
      </c>
      <c r="E18" s="31">
        <f t="shared" si="1"/>
        <v>83.373397435897431</v>
      </c>
      <c r="F18" s="31">
        <f t="shared" si="0"/>
        <v>-83</v>
      </c>
    </row>
    <row r="19" spans="1:7" ht="98.25" customHeight="1" x14ac:dyDescent="0.25">
      <c r="A19" s="6">
        <v>12</v>
      </c>
      <c r="B19" s="13" t="s">
        <v>14</v>
      </c>
      <c r="C19" s="31">
        <v>2609.3000000000002</v>
      </c>
      <c r="D19" s="31">
        <v>448.1</v>
      </c>
      <c r="E19" s="31">
        <f t="shared" si="1"/>
        <v>17.17318821139769</v>
      </c>
      <c r="F19" s="31">
        <f t="shared" si="0"/>
        <v>-2161.2000000000003</v>
      </c>
    </row>
    <row r="20" spans="1:7" ht="66" customHeight="1" x14ac:dyDescent="0.25">
      <c r="A20" s="6">
        <v>13</v>
      </c>
      <c r="B20" s="13" t="s">
        <v>18</v>
      </c>
      <c r="C20" s="31">
        <v>3383.2</v>
      </c>
      <c r="D20" s="31">
        <v>3022.1</v>
      </c>
      <c r="E20" s="31">
        <f t="shared" si="1"/>
        <v>89.326672972333881</v>
      </c>
      <c r="F20" s="31">
        <f t="shared" si="0"/>
        <v>-361.09999999999991</v>
      </c>
    </row>
    <row r="21" spans="1:7" ht="65.25" customHeight="1" x14ac:dyDescent="0.25">
      <c r="A21" s="6">
        <v>14</v>
      </c>
      <c r="B21" s="26" t="s">
        <v>34</v>
      </c>
      <c r="C21" s="31">
        <v>0</v>
      </c>
      <c r="D21" s="31">
        <v>64.900000000000006</v>
      </c>
      <c r="E21" s="31"/>
      <c r="F21" s="31">
        <f t="shared" si="0"/>
        <v>64.900000000000006</v>
      </c>
    </row>
    <row r="22" spans="1:7" ht="16.5" customHeight="1" x14ac:dyDescent="0.25">
      <c r="A22" s="6">
        <v>15</v>
      </c>
      <c r="B22" s="13" t="s">
        <v>28</v>
      </c>
      <c r="C22" s="31">
        <v>0</v>
      </c>
      <c r="D22" s="31">
        <v>-1.5</v>
      </c>
      <c r="E22" s="31"/>
      <c r="F22" s="31">
        <f t="shared" si="0"/>
        <v>-1.5</v>
      </c>
    </row>
    <row r="23" spans="1:7" s="18" customFormat="1" ht="19.5" customHeight="1" x14ac:dyDescent="0.2">
      <c r="A23" s="11">
        <v>16</v>
      </c>
      <c r="B23" s="14" t="s">
        <v>22</v>
      </c>
      <c r="C23" s="12">
        <f>C25+C26</f>
        <v>1736876.4</v>
      </c>
      <c r="D23" s="12">
        <f>D25+D26+D24</f>
        <v>651739.4</v>
      </c>
      <c r="E23" s="8">
        <f t="shared" si="1"/>
        <v>37.523648775468423</v>
      </c>
      <c r="F23" s="8">
        <f t="shared" si="0"/>
        <v>-1085137</v>
      </c>
    </row>
    <row r="24" spans="1:7" ht="20.25" customHeight="1" x14ac:dyDescent="0.25">
      <c r="A24" s="6">
        <v>17</v>
      </c>
      <c r="B24" s="13" t="s">
        <v>44</v>
      </c>
      <c r="C24" s="22">
        <v>0</v>
      </c>
      <c r="D24" s="22">
        <v>2.6</v>
      </c>
      <c r="E24" s="31"/>
      <c r="F24" s="31">
        <f t="shared" si="0"/>
        <v>2.6</v>
      </c>
    </row>
    <row r="25" spans="1:7" ht="31.5" x14ac:dyDescent="0.25">
      <c r="A25" s="6">
        <v>18</v>
      </c>
      <c r="B25" s="15" t="s">
        <v>9</v>
      </c>
      <c r="C25" s="21">
        <v>1747944.5</v>
      </c>
      <c r="D25" s="31">
        <v>662854.9</v>
      </c>
      <c r="E25" s="31">
        <f t="shared" si="1"/>
        <v>37.921964913645716</v>
      </c>
      <c r="F25" s="31">
        <f t="shared" si="0"/>
        <v>-1085089.6000000001</v>
      </c>
    </row>
    <row r="26" spans="1:7" ht="47.25" x14ac:dyDescent="0.25">
      <c r="A26" s="6">
        <v>19</v>
      </c>
      <c r="B26" s="16" t="s">
        <v>10</v>
      </c>
      <c r="C26" s="31">
        <v>-11068.1</v>
      </c>
      <c r="D26" s="31">
        <v>-11118.1</v>
      </c>
      <c r="E26" s="31">
        <f t="shared" si="1"/>
        <v>100.45174871929238</v>
      </c>
      <c r="F26" s="31">
        <f t="shared" si="0"/>
        <v>-50</v>
      </c>
    </row>
    <row r="27" spans="1:7" s="18" customFormat="1" ht="51" customHeight="1" x14ac:dyDescent="0.2">
      <c r="A27" s="11">
        <v>20</v>
      </c>
      <c r="B27" s="14" t="s">
        <v>19</v>
      </c>
      <c r="C27" s="8">
        <f>C28</f>
        <v>1102.3</v>
      </c>
      <c r="D27" s="8">
        <f>D28</f>
        <v>377.2</v>
      </c>
      <c r="E27" s="8">
        <f t="shared" si="1"/>
        <v>34.219359521001543</v>
      </c>
      <c r="F27" s="8">
        <f t="shared" si="0"/>
        <v>-725.09999999999991</v>
      </c>
    </row>
    <row r="28" spans="1:7" ht="35.25" customHeight="1" x14ac:dyDescent="0.25">
      <c r="A28" s="6">
        <v>21</v>
      </c>
      <c r="B28" s="15" t="s">
        <v>26</v>
      </c>
      <c r="C28" s="31">
        <v>1102.3</v>
      </c>
      <c r="D28" s="31">
        <v>377.2</v>
      </c>
      <c r="E28" s="31">
        <f t="shared" si="1"/>
        <v>34.219359521001543</v>
      </c>
      <c r="F28" s="31">
        <f t="shared" si="0"/>
        <v>-725.09999999999991</v>
      </c>
    </row>
    <row r="29" spans="1:7" s="18" customFormat="1" ht="18.75" customHeight="1" x14ac:dyDescent="0.2">
      <c r="A29" s="11">
        <v>22</v>
      </c>
      <c r="B29" s="14" t="s">
        <v>23</v>
      </c>
      <c r="C29" s="8">
        <f>SUM(C30:C32)</f>
        <v>2410.6</v>
      </c>
      <c r="D29" s="8">
        <f>D30+D32+D31</f>
        <v>1952.6</v>
      </c>
      <c r="E29" s="8">
        <f t="shared" si="1"/>
        <v>81.000580768273451</v>
      </c>
      <c r="F29" s="8">
        <f t="shared" si="0"/>
        <v>-458</v>
      </c>
    </row>
    <row r="30" spans="1:7" ht="31.5" x14ac:dyDescent="0.25">
      <c r="A30" s="6">
        <v>23</v>
      </c>
      <c r="B30" s="15" t="s">
        <v>11</v>
      </c>
      <c r="C30" s="31">
        <v>158.1</v>
      </c>
      <c r="D30" s="31">
        <v>82.1</v>
      </c>
      <c r="E30" s="31">
        <f t="shared" si="1"/>
        <v>51.929158760278305</v>
      </c>
      <c r="F30" s="31">
        <f t="shared" si="0"/>
        <v>-76</v>
      </c>
    </row>
    <row r="31" spans="1:7" ht="63" customHeight="1" x14ac:dyDescent="0.25">
      <c r="A31" s="6">
        <v>24</v>
      </c>
      <c r="B31" s="15" t="s">
        <v>39</v>
      </c>
      <c r="C31" s="31">
        <v>0</v>
      </c>
      <c r="D31" s="31">
        <v>11.4</v>
      </c>
      <c r="E31" s="31"/>
      <c r="F31" s="31">
        <f t="shared" si="0"/>
        <v>11.4</v>
      </c>
    </row>
    <row r="32" spans="1:7" ht="18" customHeight="1" x14ac:dyDescent="0.25">
      <c r="A32" s="6">
        <v>25</v>
      </c>
      <c r="B32" s="17" t="s">
        <v>12</v>
      </c>
      <c r="C32" s="31">
        <v>2252.5</v>
      </c>
      <c r="D32" s="31">
        <v>1859.1</v>
      </c>
      <c r="E32" s="31">
        <f t="shared" si="1"/>
        <v>82.53496115427302</v>
      </c>
      <c r="F32" s="31">
        <f t="shared" si="0"/>
        <v>-393.40000000000009</v>
      </c>
      <c r="G32" s="19"/>
    </row>
    <row r="33" spans="1:6" s="18" customFormat="1" ht="31.5" x14ac:dyDescent="0.2">
      <c r="A33" s="11">
        <v>26</v>
      </c>
      <c r="B33" s="14" t="s">
        <v>24</v>
      </c>
      <c r="C33" s="8">
        <f>C34+C35+C38+C37+C36</f>
        <v>13470.1</v>
      </c>
      <c r="D33" s="8">
        <f>D34+D35+D38+D37+D36</f>
        <v>6338.9</v>
      </c>
      <c r="E33" s="8">
        <f t="shared" si="1"/>
        <v>47.059041877937055</v>
      </c>
      <c r="F33" s="8">
        <f t="shared" si="0"/>
        <v>-7131.2000000000007</v>
      </c>
    </row>
    <row r="34" spans="1:6" ht="99.75" customHeight="1" x14ac:dyDescent="0.25">
      <c r="A34" s="6">
        <v>27</v>
      </c>
      <c r="B34" s="13" t="s">
        <v>15</v>
      </c>
      <c r="C34" s="31">
        <v>104</v>
      </c>
      <c r="D34" s="31">
        <v>52.8</v>
      </c>
      <c r="E34" s="31">
        <f t="shared" si="1"/>
        <v>50.769230769230766</v>
      </c>
      <c r="F34" s="31">
        <f t="shared" si="0"/>
        <v>-51.2</v>
      </c>
    </row>
    <row r="35" spans="1:6" ht="83.25" customHeight="1" x14ac:dyDescent="0.25">
      <c r="A35" s="6">
        <v>28</v>
      </c>
      <c r="B35" s="13" t="s">
        <v>25</v>
      </c>
      <c r="C35" s="31">
        <v>10955.7</v>
      </c>
      <c r="D35" s="31">
        <v>5065.8999999999996</v>
      </c>
      <c r="E35" s="31">
        <f t="shared" si="1"/>
        <v>46.239856878154747</v>
      </c>
      <c r="F35" s="31">
        <f t="shared" si="0"/>
        <v>-5889.8000000000011</v>
      </c>
    </row>
    <row r="36" spans="1:6" ht="18" customHeight="1" x14ac:dyDescent="0.25">
      <c r="A36" s="6">
        <v>29</v>
      </c>
      <c r="B36" s="13" t="s">
        <v>40</v>
      </c>
      <c r="C36" s="31">
        <v>604.9</v>
      </c>
      <c r="D36" s="31">
        <v>604.9</v>
      </c>
      <c r="E36" s="31">
        <f t="shared" si="1"/>
        <v>100</v>
      </c>
      <c r="F36" s="31">
        <f t="shared" si="0"/>
        <v>0</v>
      </c>
    </row>
    <row r="37" spans="1:6" ht="64.5" customHeight="1" x14ac:dyDescent="0.25">
      <c r="A37" s="6">
        <v>30</v>
      </c>
      <c r="B37" s="27" t="s">
        <v>35</v>
      </c>
      <c r="C37" s="31">
        <v>965.5</v>
      </c>
      <c r="D37" s="31">
        <v>615.29999999999995</v>
      </c>
      <c r="E37" s="31">
        <f t="shared" si="1"/>
        <v>63.728638011393059</v>
      </c>
      <c r="F37" s="31">
        <f t="shared" si="0"/>
        <v>-350.20000000000005</v>
      </c>
    </row>
    <row r="38" spans="1:6" ht="19.5" customHeight="1" x14ac:dyDescent="0.25">
      <c r="A38" s="6">
        <v>31</v>
      </c>
      <c r="B38" s="13" t="s">
        <v>12</v>
      </c>
      <c r="C38" s="31">
        <v>840</v>
      </c>
      <c r="D38" s="31">
        <v>0</v>
      </c>
      <c r="E38" s="31"/>
      <c r="F38" s="31">
        <f t="shared" si="0"/>
        <v>-840</v>
      </c>
    </row>
    <row r="39" spans="1:6" s="18" customFormat="1" ht="31.5" x14ac:dyDescent="0.2">
      <c r="A39" s="11">
        <v>32</v>
      </c>
      <c r="B39" s="14" t="s">
        <v>27</v>
      </c>
      <c r="C39" s="9">
        <f>C40+C41</f>
        <v>50</v>
      </c>
      <c r="D39" s="9">
        <f>D40+D41</f>
        <v>84</v>
      </c>
      <c r="E39" s="8">
        <f t="shared" si="1"/>
        <v>168</v>
      </c>
      <c r="F39" s="8">
        <f t="shared" si="0"/>
        <v>34</v>
      </c>
    </row>
    <row r="40" spans="1:6" ht="31.5" x14ac:dyDescent="0.25">
      <c r="A40" s="6">
        <v>33</v>
      </c>
      <c r="B40" s="13" t="s">
        <v>16</v>
      </c>
      <c r="C40" s="10">
        <v>50</v>
      </c>
      <c r="D40" s="10">
        <v>30</v>
      </c>
      <c r="E40" s="31">
        <f t="shared" si="1"/>
        <v>60</v>
      </c>
      <c r="F40" s="31">
        <f t="shared" si="0"/>
        <v>-20</v>
      </c>
    </row>
    <row r="41" spans="1:6" ht="20.25" customHeight="1" x14ac:dyDescent="0.25">
      <c r="A41" s="6">
        <v>34</v>
      </c>
      <c r="B41" s="13" t="s">
        <v>44</v>
      </c>
      <c r="C41" s="10">
        <v>0</v>
      </c>
      <c r="D41" s="10">
        <v>54</v>
      </c>
      <c r="E41" s="31"/>
      <c r="F41" s="31">
        <f t="shared" si="0"/>
        <v>54</v>
      </c>
    </row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x14ac:dyDescent="0.25"/>
    <row r="51" spans="2:13" x14ac:dyDescent="0.25"/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spans="2:13" s="23" customFormat="1" x14ac:dyDescent="0.25">
      <c r="B65" s="1"/>
      <c r="C65" s="4"/>
      <c r="D65" s="4"/>
      <c r="E65" s="4"/>
      <c r="F65" s="4"/>
      <c r="G65" s="1"/>
      <c r="H65" s="1"/>
      <c r="I65" s="1"/>
      <c r="J65" s="1"/>
      <c r="K65" s="1"/>
      <c r="L65" s="1"/>
      <c r="M65" s="1"/>
    </row>
    <row r="66" spans="2:13" s="23" customFormat="1" x14ac:dyDescent="0.25">
      <c r="B66" s="1"/>
      <c r="C66" s="4"/>
      <c r="D66" s="4"/>
      <c r="E66" s="4"/>
      <c r="F66" s="4"/>
      <c r="G66" s="1"/>
      <c r="H66" s="1"/>
      <c r="I66" s="1"/>
      <c r="J66" s="1"/>
      <c r="K66" s="1"/>
      <c r="L66" s="1"/>
      <c r="M66" s="1"/>
    </row>
    <row r="67" spans="2:13" s="23" customFormat="1" x14ac:dyDescent="0.25">
      <c r="B67" s="1"/>
      <c r="C67" s="4"/>
      <c r="D67" s="4"/>
      <c r="E67" s="4"/>
      <c r="F67" s="4"/>
      <c r="G67" s="1"/>
      <c r="H67" s="1"/>
      <c r="I67" s="1"/>
      <c r="J67" s="1"/>
      <c r="K67" s="1"/>
      <c r="L67" s="1"/>
      <c r="M67" s="1"/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E30" sqref="E30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45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46</v>
      </c>
      <c r="D5" s="37" t="s">
        <v>47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30" t="s">
        <v>4</v>
      </c>
      <c r="F7" s="30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28.5</v>
      </c>
      <c r="E8" s="8">
        <f>D8/C8*100</f>
        <v>25.514771709937335</v>
      </c>
      <c r="F8" s="8">
        <f>D8-C8</f>
        <v>-83.2</v>
      </c>
    </row>
    <row r="9" spans="1:13" ht="81" customHeight="1" x14ac:dyDescent="0.25">
      <c r="A9" s="6">
        <v>2</v>
      </c>
      <c r="B9" s="13" t="s">
        <v>13</v>
      </c>
      <c r="C9" s="30">
        <v>41.3</v>
      </c>
      <c r="D9" s="30">
        <v>0</v>
      </c>
      <c r="E9" s="30"/>
      <c r="F9" s="30">
        <f t="shared" ref="F9:F39" si="0">D9-C9</f>
        <v>-41.3</v>
      </c>
    </row>
    <row r="10" spans="1:13" ht="54" customHeight="1" x14ac:dyDescent="0.25">
      <c r="A10" s="6">
        <v>3</v>
      </c>
      <c r="B10" s="26" t="s">
        <v>32</v>
      </c>
      <c r="C10" s="30">
        <v>70.400000000000006</v>
      </c>
      <c r="D10" s="30">
        <v>0</v>
      </c>
      <c r="E10" s="30"/>
      <c r="F10" s="30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30">
        <v>0</v>
      </c>
      <c r="D11" s="30">
        <v>28.5</v>
      </c>
      <c r="E11" s="30"/>
      <c r="F11" s="30">
        <f t="shared" si="0"/>
        <v>28.5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39809.799999999996</v>
      </c>
      <c r="D12" s="8">
        <f>D13+D14+D15+D16+D17+D18+D19+D20+D21</f>
        <v>10172.299999999999</v>
      </c>
      <c r="E12" s="8">
        <f t="shared" ref="E12:E38" si="1">D12/C12*100</f>
        <v>25.552250953282861</v>
      </c>
      <c r="F12" s="8">
        <f t="shared" si="0"/>
        <v>-29637.499999999996</v>
      </c>
    </row>
    <row r="13" spans="1:13" ht="81" customHeight="1" x14ac:dyDescent="0.25">
      <c r="A13" s="6">
        <v>6</v>
      </c>
      <c r="B13" s="13" t="s">
        <v>8</v>
      </c>
      <c r="C13" s="30">
        <v>18582.400000000001</v>
      </c>
      <c r="D13" s="30">
        <v>4097.1000000000004</v>
      </c>
      <c r="E13" s="30">
        <f t="shared" si="1"/>
        <v>22.048282245565698</v>
      </c>
      <c r="F13" s="30">
        <f t="shared" si="0"/>
        <v>-14485.300000000001</v>
      </c>
    </row>
    <row r="14" spans="1:13" ht="33.75" customHeight="1" x14ac:dyDescent="0.25">
      <c r="A14" s="6">
        <v>7</v>
      </c>
      <c r="B14" s="13" t="s">
        <v>20</v>
      </c>
      <c r="C14" s="30">
        <v>7575.5</v>
      </c>
      <c r="D14" s="30">
        <v>2318.9</v>
      </c>
      <c r="E14" s="30">
        <f t="shared" si="1"/>
        <v>30.610520757705761</v>
      </c>
      <c r="F14" s="30">
        <f t="shared" si="0"/>
        <v>-5256.6</v>
      </c>
    </row>
    <row r="15" spans="1:13" ht="52.5" customHeight="1" x14ac:dyDescent="0.25">
      <c r="A15" s="6">
        <v>8</v>
      </c>
      <c r="B15" s="13" t="s">
        <v>17</v>
      </c>
      <c r="C15" s="30">
        <v>362.3</v>
      </c>
      <c r="D15" s="30">
        <v>0</v>
      </c>
      <c r="E15" s="30"/>
      <c r="F15" s="30">
        <f t="shared" si="0"/>
        <v>-362.3</v>
      </c>
    </row>
    <row r="16" spans="1:13" ht="81" customHeight="1" x14ac:dyDescent="0.25">
      <c r="A16" s="6">
        <v>9</v>
      </c>
      <c r="B16" s="13" t="s">
        <v>13</v>
      </c>
      <c r="C16" s="30">
        <v>6797.9</v>
      </c>
      <c r="D16" s="30">
        <v>2269.1</v>
      </c>
      <c r="E16" s="30">
        <f t="shared" si="1"/>
        <v>33.379425999205637</v>
      </c>
      <c r="F16" s="30">
        <f t="shared" si="0"/>
        <v>-4528.7999999999993</v>
      </c>
    </row>
    <row r="17" spans="1:7" ht="35.25" customHeight="1" x14ac:dyDescent="0.25">
      <c r="A17" s="6">
        <v>10</v>
      </c>
      <c r="B17" s="13" t="s">
        <v>11</v>
      </c>
      <c r="C17" s="30">
        <v>499.2</v>
      </c>
      <c r="D17" s="30">
        <v>357.4</v>
      </c>
      <c r="E17" s="30">
        <f t="shared" si="1"/>
        <v>71.59455128205127</v>
      </c>
      <c r="F17" s="30">
        <f t="shared" si="0"/>
        <v>-141.80000000000001</v>
      </c>
    </row>
    <row r="18" spans="1:7" ht="98.25" customHeight="1" x14ac:dyDescent="0.25">
      <c r="A18" s="6">
        <v>11</v>
      </c>
      <c r="B18" s="13" t="s">
        <v>14</v>
      </c>
      <c r="C18" s="30">
        <v>2609.3000000000002</v>
      </c>
      <c r="D18" s="30">
        <v>218.6</v>
      </c>
      <c r="E18" s="30">
        <f t="shared" si="1"/>
        <v>8.3777258268501118</v>
      </c>
      <c r="F18" s="30">
        <f t="shared" si="0"/>
        <v>-2390.7000000000003</v>
      </c>
    </row>
    <row r="19" spans="1:7" ht="66" customHeight="1" x14ac:dyDescent="0.25">
      <c r="A19" s="6">
        <v>12</v>
      </c>
      <c r="B19" s="13" t="s">
        <v>18</v>
      </c>
      <c r="C19" s="30">
        <v>3383.2</v>
      </c>
      <c r="D19" s="30">
        <v>851.9</v>
      </c>
      <c r="E19" s="30">
        <f t="shared" si="1"/>
        <v>25.180302672026482</v>
      </c>
      <c r="F19" s="30">
        <f t="shared" si="0"/>
        <v>-2531.2999999999997</v>
      </c>
    </row>
    <row r="20" spans="1:7" ht="65.25" customHeight="1" x14ac:dyDescent="0.25">
      <c r="A20" s="6">
        <v>13</v>
      </c>
      <c r="B20" s="26" t="s">
        <v>34</v>
      </c>
      <c r="C20" s="30">
        <v>0</v>
      </c>
      <c r="D20" s="30">
        <v>60.8</v>
      </c>
      <c r="E20" s="30"/>
      <c r="F20" s="30">
        <f t="shared" si="0"/>
        <v>60.8</v>
      </c>
    </row>
    <row r="21" spans="1:7" ht="15.75" x14ac:dyDescent="0.25">
      <c r="A21" s="6">
        <v>14</v>
      </c>
      <c r="B21" s="13" t="s">
        <v>28</v>
      </c>
      <c r="C21" s="30">
        <v>0</v>
      </c>
      <c r="D21" s="30">
        <v>-1.5</v>
      </c>
      <c r="E21" s="30"/>
      <c r="F21" s="30">
        <f t="shared" si="0"/>
        <v>-1.5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1726767.0999999999</v>
      </c>
      <c r="D22" s="12">
        <f>D23+D24</f>
        <v>486778.5</v>
      </c>
      <c r="E22" s="8">
        <f t="shared" si="1"/>
        <v>28.190165309496575</v>
      </c>
      <c r="F22" s="8">
        <f t="shared" si="0"/>
        <v>-1239988.5999999999</v>
      </c>
    </row>
    <row r="23" spans="1:7" ht="31.5" x14ac:dyDescent="0.25">
      <c r="A23" s="6">
        <v>16</v>
      </c>
      <c r="B23" s="15" t="s">
        <v>9</v>
      </c>
      <c r="C23" s="21">
        <v>1737835.2</v>
      </c>
      <c r="D23" s="30">
        <v>497896.6</v>
      </c>
      <c r="E23" s="30">
        <f t="shared" si="1"/>
        <v>28.650392166069601</v>
      </c>
      <c r="F23" s="30">
        <f t="shared" si="0"/>
        <v>-1239938.6000000001</v>
      </c>
    </row>
    <row r="24" spans="1:7" ht="47.25" x14ac:dyDescent="0.25">
      <c r="A24" s="6">
        <v>17</v>
      </c>
      <c r="B24" s="16" t="s">
        <v>10</v>
      </c>
      <c r="C24" s="30">
        <v>-11068.1</v>
      </c>
      <c r="D24" s="30">
        <v>-11118.1</v>
      </c>
      <c r="E24" s="30">
        <f t="shared" si="1"/>
        <v>100.45174871929238</v>
      </c>
      <c r="F24" s="30">
        <f t="shared" si="0"/>
        <v>-50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274.2</v>
      </c>
      <c r="E25" s="8">
        <f t="shared" si="1"/>
        <v>24.875260818289032</v>
      </c>
      <c r="F25" s="8">
        <f t="shared" si="0"/>
        <v>-828.09999999999991</v>
      </c>
    </row>
    <row r="26" spans="1:7" ht="35.25" customHeight="1" x14ac:dyDescent="0.25">
      <c r="A26" s="6">
        <v>19</v>
      </c>
      <c r="B26" s="15" t="s">
        <v>26</v>
      </c>
      <c r="C26" s="30">
        <v>1102.3</v>
      </c>
      <c r="D26" s="30">
        <v>274.2</v>
      </c>
      <c r="E26" s="30">
        <f t="shared" si="1"/>
        <v>24.875260818289032</v>
      </c>
      <c r="F26" s="30">
        <f t="shared" si="0"/>
        <v>-828.09999999999991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1956.3000000000002</v>
      </c>
      <c r="E27" s="8">
        <f t="shared" si="1"/>
        <v>81.154069526259036</v>
      </c>
      <c r="F27" s="8">
        <f t="shared" si="0"/>
        <v>-454.29999999999973</v>
      </c>
    </row>
    <row r="28" spans="1:7" ht="31.5" x14ac:dyDescent="0.25">
      <c r="A28" s="6">
        <v>21</v>
      </c>
      <c r="B28" s="15" t="s">
        <v>11</v>
      </c>
      <c r="C28" s="30">
        <v>158.1</v>
      </c>
      <c r="D28" s="30">
        <v>56.5</v>
      </c>
      <c r="E28" s="30">
        <f t="shared" si="1"/>
        <v>35.736875395319416</v>
      </c>
      <c r="F28" s="30">
        <f t="shared" si="0"/>
        <v>-101.6</v>
      </c>
    </row>
    <row r="29" spans="1:7" ht="63" customHeight="1" x14ac:dyDescent="0.25">
      <c r="A29" s="6">
        <v>22</v>
      </c>
      <c r="B29" s="15" t="s">
        <v>39</v>
      </c>
      <c r="C29" s="30">
        <v>0</v>
      </c>
      <c r="D29" s="30">
        <v>11.4</v>
      </c>
      <c r="E29" s="30"/>
      <c r="F29" s="30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30">
        <v>2252.5</v>
      </c>
      <c r="D30" s="30">
        <v>1888.4</v>
      </c>
      <c r="E30" s="30">
        <f t="shared" si="1"/>
        <v>83.835738068812432</v>
      </c>
      <c r="F30" s="30">
        <f t="shared" si="0"/>
        <v>-364.09999999999991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13470.1</v>
      </c>
      <c r="D31" s="8">
        <f>D32+D33+D36+D35+D34</f>
        <v>4902.8999999999996</v>
      </c>
      <c r="E31" s="8">
        <f t="shared" si="1"/>
        <v>36.398393478890277</v>
      </c>
      <c r="F31" s="8">
        <f t="shared" si="0"/>
        <v>-8567.2000000000007</v>
      </c>
    </row>
    <row r="32" spans="1:7" ht="99.75" customHeight="1" x14ac:dyDescent="0.25">
      <c r="A32" s="6">
        <v>25</v>
      </c>
      <c r="B32" s="13" t="s">
        <v>15</v>
      </c>
      <c r="C32" s="30">
        <v>104</v>
      </c>
      <c r="D32" s="30">
        <v>46.4</v>
      </c>
      <c r="E32" s="30">
        <f t="shared" si="1"/>
        <v>44.615384615384613</v>
      </c>
      <c r="F32" s="30">
        <f t="shared" si="0"/>
        <v>-57.6</v>
      </c>
    </row>
    <row r="33" spans="1:6" ht="83.25" customHeight="1" x14ac:dyDescent="0.25">
      <c r="A33" s="6">
        <v>26</v>
      </c>
      <c r="B33" s="13" t="s">
        <v>25</v>
      </c>
      <c r="C33" s="30">
        <v>10955.7</v>
      </c>
      <c r="D33" s="30">
        <v>4119.8</v>
      </c>
      <c r="E33" s="30">
        <f t="shared" si="1"/>
        <v>37.604169519063134</v>
      </c>
      <c r="F33" s="30">
        <f t="shared" si="0"/>
        <v>-6835.9000000000005</v>
      </c>
    </row>
    <row r="34" spans="1:6" ht="18" customHeight="1" x14ac:dyDescent="0.25">
      <c r="A34" s="6">
        <v>27</v>
      </c>
      <c r="B34" s="13" t="s">
        <v>40</v>
      </c>
      <c r="C34" s="30">
        <v>604.9</v>
      </c>
      <c r="D34" s="30">
        <v>604.9</v>
      </c>
      <c r="E34" s="30">
        <f t="shared" si="1"/>
        <v>100</v>
      </c>
      <c r="F34" s="30">
        <f t="shared" si="0"/>
        <v>0</v>
      </c>
    </row>
    <row r="35" spans="1:6" ht="64.5" customHeight="1" x14ac:dyDescent="0.25">
      <c r="A35" s="6">
        <v>28</v>
      </c>
      <c r="B35" s="27" t="s">
        <v>35</v>
      </c>
      <c r="C35" s="30">
        <v>965.5</v>
      </c>
      <c r="D35" s="30">
        <v>131.80000000000001</v>
      </c>
      <c r="E35" s="30">
        <f t="shared" si="1"/>
        <v>13.650958052822373</v>
      </c>
      <c r="F35" s="30">
        <f t="shared" si="0"/>
        <v>-833.7</v>
      </c>
    </row>
    <row r="36" spans="1:6" ht="19.5" customHeight="1" x14ac:dyDescent="0.25">
      <c r="A36" s="6">
        <v>29</v>
      </c>
      <c r="B36" s="13" t="s">
        <v>12</v>
      </c>
      <c r="C36" s="30">
        <v>840</v>
      </c>
      <c r="D36" s="30">
        <v>0</v>
      </c>
      <c r="E36" s="30"/>
      <c r="F36" s="30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C38+C39</f>
        <v>50</v>
      </c>
      <c r="D37" s="9">
        <f>D38+D39</f>
        <v>74</v>
      </c>
      <c r="E37" s="8">
        <f t="shared" si="1"/>
        <v>148</v>
      </c>
      <c r="F37" s="8">
        <f t="shared" si="0"/>
        <v>24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30">
        <f t="shared" si="1"/>
        <v>40</v>
      </c>
      <c r="F38" s="30">
        <f t="shared" si="0"/>
        <v>-30</v>
      </c>
    </row>
    <row r="39" spans="1:6" ht="20.25" customHeight="1" x14ac:dyDescent="0.25">
      <c r="A39" s="6">
        <v>32</v>
      </c>
      <c r="B39" s="13" t="s">
        <v>44</v>
      </c>
      <c r="C39" s="10">
        <v>0</v>
      </c>
      <c r="D39" s="10">
        <v>54</v>
      </c>
      <c r="E39" s="30"/>
      <c r="F39" s="30">
        <f t="shared" si="0"/>
        <v>54</v>
      </c>
    </row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B5" sqref="B5:B7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41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42</v>
      </c>
      <c r="D5" s="37" t="s">
        <v>43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9" t="s">
        <v>4</v>
      </c>
      <c r="F7" s="29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16.600000000000001</v>
      </c>
      <c r="E8" s="8">
        <f>D8/C8*100</f>
        <v>14.861235452103848</v>
      </c>
      <c r="F8" s="8">
        <f>D8-C8</f>
        <v>-95.1</v>
      </c>
    </row>
    <row r="9" spans="1:13" ht="81" customHeight="1" x14ac:dyDescent="0.25">
      <c r="A9" s="6">
        <v>2</v>
      </c>
      <c r="B9" s="13" t="s">
        <v>13</v>
      </c>
      <c r="C9" s="29">
        <v>41.3</v>
      </c>
      <c r="D9" s="29">
        <v>0</v>
      </c>
      <c r="E9" s="29"/>
      <c r="F9" s="29">
        <f t="shared" ref="F9:F39" si="0">D9-C9</f>
        <v>-41.3</v>
      </c>
    </row>
    <row r="10" spans="1:13" ht="54" customHeight="1" x14ac:dyDescent="0.25">
      <c r="A10" s="6">
        <v>3</v>
      </c>
      <c r="B10" s="26" t="s">
        <v>32</v>
      </c>
      <c r="C10" s="29">
        <v>70.400000000000006</v>
      </c>
      <c r="D10" s="29">
        <v>0</v>
      </c>
      <c r="E10" s="29"/>
      <c r="F10" s="29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29">
        <v>0</v>
      </c>
      <c r="D11" s="29">
        <v>16.600000000000001</v>
      </c>
      <c r="E11" s="29"/>
      <c r="F11" s="29">
        <f t="shared" si="0"/>
        <v>16.600000000000001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39809.799999999996</v>
      </c>
      <c r="D12" s="8">
        <f>D13+D14+D15+D16+D17+D18+D19+D20+D21</f>
        <v>8333.6</v>
      </c>
      <c r="E12" s="8">
        <f t="shared" ref="E12:E38" si="1">D12/C12*100</f>
        <v>20.933538977839632</v>
      </c>
      <c r="F12" s="8">
        <f t="shared" si="0"/>
        <v>-31476.199999999997</v>
      </c>
    </row>
    <row r="13" spans="1:13" ht="81" customHeight="1" x14ac:dyDescent="0.25">
      <c r="A13" s="6">
        <v>6</v>
      </c>
      <c r="B13" s="13" t="s">
        <v>8</v>
      </c>
      <c r="C13" s="29">
        <v>18582.400000000001</v>
      </c>
      <c r="D13" s="29">
        <v>3224.9</v>
      </c>
      <c r="E13" s="29">
        <f t="shared" si="1"/>
        <v>17.35459359393835</v>
      </c>
      <c r="F13" s="29">
        <f t="shared" si="0"/>
        <v>-15357.500000000002</v>
      </c>
    </row>
    <row r="14" spans="1:13" ht="33.75" customHeight="1" x14ac:dyDescent="0.25">
      <c r="A14" s="6">
        <v>7</v>
      </c>
      <c r="B14" s="13" t="s">
        <v>20</v>
      </c>
      <c r="C14" s="29">
        <v>7575.5</v>
      </c>
      <c r="D14" s="29">
        <v>1902.9</v>
      </c>
      <c r="E14" s="29">
        <f t="shared" si="1"/>
        <v>25.119134050557719</v>
      </c>
      <c r="F14" s="29">
        <f t="shared" si="0"/>
        <v>-5672.6</v>
      </c>
    </row>
    <row r="15" spans="1:13" ht="52.5" customHeight="1" x14ac:dyDescent="0.25">
      <c r="A15" s="6">
        <v>8</v>
      </c>
      <c r="B15" s="13" t="s">
        <v>17</v>
      </c>
      <c r="C15" s="29">
        <v>362.3</v>
      </c>
      <c r="D15" s="29">
        <v>0</v>
      </c>
      <c r="E15" s="29"/>
      <c r="F15" s="29">
        <f t="shared" si="0"/>
        <v>-362.3</v>
      </c>
    </row>
    <row r="16" spans="1:13" ht="81" customHeight="1" x14ac:dyDescent="0.25">
      <c r="A16" s="6">
        <v>9</v>
      </c>
      <c r="B16" s="13" t="s">
        <v>13</v>
      </c>
      <c r="C16" s="29">
        <v>6797.9</v>
      </c>
      <c r="D16" s="29">
        <v>1837.2</v>
      </c>
      <c r="E16" s="29">
        <f t="shared" si="1"/>
        <v>27.025993321466924</v>
      </c>
      <c r="F16" s="29">
        <f t="shared" si="0"/>
        <v>-4960.7</v>
      </c>
    </row>
    <row r="17" spans="1:7" ht="35.25" customHeight="1" x14ac:dyDescent="0.25">
      <c r="A17" s="6">
        <v>10</v>
      </c>
      <c r="B17" s="13" t="s">
        <v>11</v>
      </c>
      <c r="C17" s="29">
        <v>499.2</v>
      </c>
      <c r="D17" s="29">
        <v>317</v>
      </c>
      <c r="E17" s="29">
        <f t="shared" si="1"/>
        <v>63.501602564102569</v>
      </c>
      <c r="F17" s="29">
        <f t="shared" si="0"/>
        <v>-182.2</v>
      </c>
    </row>
    <row r="18" spans="1:7" ht="98.25" customHeight="1" x14ac:dyDescent="0.25">
      <c r="A18" s="6">
        <v>11</v>
      </c>
      <c r="B18" s="13" t="s">
        <v>14</v>
      </c>
      <c r="C18" s="29">
        <v>2609.3000000000002</v>
      </c>
      <c r="D18" s="29">
        <v>180.6</v>
      </c>
      <c r="E18" s="29">
        <f t="shared" si="1"/>
        <v>6.9213965431341729</v>
      </c>
      <c r="F18" s="29">
        <f t="shared" si="0"/>
        <v>-2428.7000000000003</v>
      </c>
    </row>
    <row r="19" spans="1:7" ht="66" customHeight="1" x14ac:dyDescent="0.25">
      <c r="A19" s="6">
        <v>12</v>
      </c>
      <c r="B19" s="13" t="s">
        <v>18</v>
      </c>
      <c r="C19" s="29">
        <v>3383.2</v>
      </c>
      <c r="D19" s="29">
        <v>812</v>
      </c>
      <c r="E19" s="29">
        <f t="shared" si="1"/>
        <v>24.000945850082765</v>
      </c>
      <c r="F19" s="29">
        <f t="shared" si="0"/>
        <v>-2571.1999999999998</v>
      </c>
    </row>
    <row r="20" spans="1:7" ht="65.25" customHeight="1" x14ac:dyDescent="0.25">
      <c r="A20" s="6">
        <v>13</v>
      </c>
      <c r="B20" s="26" t="s">
        <v>34</v>
      </c>
      <c r="C20" s="29">
        <v>0</v>
      </c>
      <c r="D20" s="29">
        <v>60.5</v>
      </c>
      <c r="E20" s="29"/>
      <c r="F20" s="29">
        <f t="shared" si="0"/>
        <v>60.5</v>
      </c>
    </row>
    <row r="21" spans="1:7" ht="15.75" x14ac:dyDescent="0.25">
      <c r="A21" s="6">
        <v>14</v>
      </c>
      <c r="B21" s="13" t="s">
        <v>28</v>
      </c>
      <c r="C21" s="29">
        <v>0</v>
      </c>
      <c r="D21" s="29">
        <v>-1.5</v>
      </c>
      <c r="E21" s="29"/>
      <c r="F21" s="29">
        <f t="shared" si="0"/>
        <v>-1.5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1666008.2999999998</v>
      </c>
      <c r="D22" s="12">
        <f>D23+D24</f>
        <v>329637.2</v>
      </c>
      <c r="E22" s="8">
        <f t="shared" si="1"/>
        <v>19.786047884635391</v>
      </c>
      <c r="F22" s="8">
        <f t="shared" si="0"/>
        <v>-1336371.0999999999</v>
      </c>
    </row>
    <row r="23" spans="1:7" ht="31.5" x14ac:dyDescent="0.25">
      <c r="A23" s="6">
        <v>16</v>
      </c>
      <c r="B23" s="15" t="s">
        <v>9</v>
      </c>
      <c r="C23" s="21">
        <v>1677076.4</v>
      </c>
      <c r="D23" s="29">
        <v>340755.3</v>
      </c>
      <c r="E23" s="8">
        <f t="shared" si="1"/>
        <v>20.318412446803258</v>
      </c>
      <c r="F23" s="8">
        <f t="shared" si="0"/>
        <v>-1336321.0999999999</v>
      </c>
    </row>
    <row r="24" spans="1:7" ht="47.25" x14ac:dyDescent="0.25">
      <c r="A24" s="6">
        <v>17</v>
      </c>
      <c r="B24" s="16" t="s">
        <v>10</v>
      </c>
      <c r="C24" s="29">
        <v>-11068.1</v>
      </c>
      <c r="D24" s="29">
        <v>-11118.1</v>
      </c>
      <c r="E24" s="29">
        <f t="shared" si="1"/>
        <v>100.45174871929238</v>
      </c>
      <c r="F24" s="29">
        <f t="shared" si="0"/>
        <v>-50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182.8</v>
      </c>
      <c r="E25" s="8">
        <f t="shared" si="1"/>
        <v>16.583507212192689</v>
      </c>
      <c r="F25" s="8">
        <f t="shared" si="0"/>
        <v>-919.5</v>
      </c>
    </row>
    <row r="26" spans="1:7" ht="35.25" customHeight="1" x14ac:dyDescent="0.25">
      <c r="A26" s="6">
        <v>19</v>
      </c>
      <c r="B26" s="15" t="s">
        <v>26</v>
      </c>
      <c r="C26" s="29">
        <v>1102.3</v>
      </c>
      <c r="D26" s="29">
        <v>182.8</v>
      </c>
      <c r="E26" s="29">
        <f t="shared" si="1"/>
        <v>16.583507212192689</v>
      </c>
      <c r="F26" s="29">
        <f t="shared" si="0"/>
        <v>-919.5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1932.9</v>
      </c>
      <c r="E27" s="8">
        <f t="shared" si="1"/>
        <v>80.183356840620604</v>
      </c>
      <c r="F27" s="8">
        <f t="shared" si="0"/>
        <v>-477.69999999999982</v>
      </c>
    </row>
    <row r="28" spans="1:7" ht="31.5" x14ac:dyDescent="0.25">
      <c r="A28" s="6">
        <v>21</v>
      </c>
      <c r="B28" s="15" t="s">
        <v>11</v>
      </c>
      <c r="C28" s="29">
        <v>158.1</v>
      </c>
      <c r="D28" s="29">
        <v>56.5</v>
      </c>
      <c r="E28" s="29">
        <f t="shared" si="1"/>
        <v>35.736875395319416</v>
      </c>
      <c r="F28" s="29">
        <f t="shared" si="0"/>
        <v>-101.6</v>
      </c>
    </row>
    <row r="29" spans="1:7" ht="63" customHeight="1" x14ac:dyDescent="0.25">
      <c r="A29" s="6">
        <v>22</v>
      </c>
      <c r="B29" s="15" t="s">
        <v>39</v>
      </c>
      <c r="C29" s="29">
        <v>0</v>
      </c>
      <c r="D29" s="29">
        <v>11.4</v>
      </c>
      <c r="E29" s="29"/>
      <c r="F29" s="29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29">
        <v>2252.5</v>
      </c>
      <c r="D30" s="29">
        <v>1865</v>
      </c>
      <c r="E30" s="29">
        <f t="shared" si="1"/>
        <v>82.796892341842394</v>
      </c>
      <c r="F30" s="29">
        <f t="shared" si="0"/>
        <v>-387.5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13470</v>
      </c>
      <c r="D31" s="8">
        <f>D32+D33+D36+D35+D34</f>
        <v>3952.4000000000005</v>
      </c>
      <c r="E31" s="8">
        <f t="shared" si="1"/>
        <v>29.342242019302155</v>
      </c>
      <c r="F31" s="8">
        <f t="shared" si="0"/>
        <v>-9517.5999999999985</v>
      </c>
    </row>
    <row r="32" spans="1:7" ht="99.75" customHeight="1" x14ac:dyDescent="0.25">
      <c r="A32" s="6">
        <v>25</v>
      </c>
      <c r="B32" s="13" t="s">
        <v>15</v>
      </c>
      <c r="C32" s="29">
        <v>104</v>
      </c>
      <c r="D32" s="29">
        <v>20.8</v>
      </c>
      <c r="E32" s="29">
        <f t="shared" si="1"/>
        <v>20</v>
      </c>
      <c r="F32" s="29">
        <f t="shared" si="0"/>
        <v>-83.2</v>
      </c>
    </row>
    <row r="33" spans="1:6" ht="83.25" customHeight="1" x14ac:dyDescent="0.25">
      <c r="A33" s="6">
        <v>26</v>
      </c>
      <c r="B33" s="13" t="s">
        <v>25</v>
      </c>
      <c r="C33" s="29">
        <v>10955.6</v>
      </c>
      <c r="D33" s="29">
        <v>3197.9</v>
      </c>
      <c r="E33" s="29">
        <f t="shared" si="1"/>
        <v>29.189638175910037</v>
      </c>
      <c r="F33" s="29">
        <f t="shared" si="0"/>
        <v>-7757.7000000000007</v>
      </c>
    </row>
    <row r="34" spans="1:6" ht="18" customHeight="1" x14ac:dyDescent="0.25">
      <c r="A34" s="6">
        <v>27</v>
      </c>
      <c r="B34" s="13" t="s">
        <v>40</v>
      </c>
      <c r="C34" s="29">
        <v>604.9</v>
      </c>
      <c r="D34" s="29">
        <v>604.9</v>
      </c>
      <c r="E34" s="29">
        <f t="shared" si="1"/>
        <v>100</v>
      </c>
      <c r="F34" s="29">
        <f t="shared" si="0"/>
        <v>0</v>
      </c>
    </row>
    <row r="35" spans="1:6" ht="64.5" customHeight="1" x14ac:dyDescent="0.25">
      <c r="A35" s="6">
        <v>28</v>
      </c>
      <c r="B35" s="27" t="s">
        <v>35</v>
      </c>
      <c r="C35" s="29">
        <v>965.5</v>
      </c>
      <c r="D35" s="29">
        <v>128.80000000000001</v>
      </c>
      <c r="E35" s="29">
        <f t="shared" si="1"/>
        <v>13.340238218539618</v>
      </c>
      <c r="F35" s="29">
        <f t="shared" si="0"/>
        <v>-836.7</v>
      </c>
    </row>
    <row r="36" spans="1:6" ht="19.5" customHeight="1" x14ac:dyDescent="0.25">
      <c r="A36" s="6">
        <v>29</v>
      </c>
      <c r="B36" s="13" t="s">
        <v>12</v>
      </c>
      <c r="C36" s="29">
        <v>840</v>
      </c>
      <c r="D36" s="29">
        <v>0</v>
      </c>
      <c r="E36" s="29"/>
      <c r="F36" s="29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C38+C39</f>
        <v>50</v>
      </c>
      <c r="D37" s="9">
        <f>D38+D39</f>
        <v>74</v>
      </c>
      <c r="E37" s="8">
        <f t="shared" si="1"/>
        <v>148</v>
      </c>
      <c r="F37" s="8">
        <f t="shared" si="0"/>
        <v>24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29">
        <f t="shared" si="1"/>
        <v>40</v>
      </c>
      <c r="F38" s="29">
        <f t="shared" si="0"/>
        <v>-30</v>
      </c>
    </row>
    <row r="39" spans="1:6" ht="20.25" customHeight="1" x14ac:dyDescent="0.25">
      <c r="A39" s="6">
        <v>32</v>
      </c>
      <c r="B39" s="13" t="s">
        <v>44</v>
      </c>
      <c r="C39" s="10">
        <v>0</v>
      </c>
      <c r="D39" s="10">
        <v>54</v>
      </c>
      <c r="E39" s="29"/>
      <c r="F39" s="29">
        <f t="shared" si="0"/>
        <v>54</v>
      </c>
    </row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x14ac:dyDescent="0.25"/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s="23" customFormat="1" x14ac:dyDescent="0.25">
      <c r="B64" s="1"/>
      <c r="C64" s="4"/>
      <c r="D64" s="4"/>
      <c r="E64" s="4"/>
      <c r="F64" s="4"/>
      <c r="G64" s="1"/>
      <c r="H64" s="1"/>
      <c r="I64" s="1"/>
      <c r="J64" s="1"/>
      <c r="K64" s="1"/>
      <c r="L64" s="1"/>
      <c r="M64" s="1"/>
    </row>
    <row r="6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workbookViewId="0">
      <selection activeCell="D11" sqref="D11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36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38</v>
      </c>
      <c r="D5" s="37" t="s">
        <v>37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5" t="s">
        <v>4</v>
      </c>
      <c r="F7" s="25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6.2</v>
      </c>
      <c r="E8" s="8">
        <f>D8/C8*100</f>
        <v>5.5505819158460161</v>
      </c>
      <c r="F8" s="8">
        <f>D8-C8</f>
        <v>-105.5</v>
      </c>
    </row>
    <row r="9" spans="1:13" ht="81" customHeight="1" x14ac:dyDescent="0.25">
      <c r="A9" s="6">
        <v>2</v>
      </c>
      <c r="B9" s="13" t="s">
        <v>13</v>
      </c>
      <c r="C9" s="25">
        <v>41.3</v>
      </c>
      <c r="D9" s="25">
        <v>0</v>
      </c>
      <c r="E9" s="8"/>
      <c r="F9" s="28">
        <f t="shared" ref="F9:F38" si="0">D9-C9</f>
        <v>-41.3</v>
      </c>
    </row>
    <row r="10" spans="1:13" ht="54" customHeight="1" x14ac:dyDescent="0.25">
      <c r="A10" s="6">
        <v>3</v>
      </c>
      <c r="B10" s="26" t="s">
        <v>32</v>
      </c>
      <c r="C10" s="25">
        <v>70.400000000000006</v>
      </c>
      <c r="D10" s="25">
        <v>0</v>
      </c>
      <c r="E10" s="8"/>
      <c r="F10" s="28">
        <f t="shared" si="0"/>
        <v>-70.400000000000006</v>
      </c>
    </row>
    <row r="11" spans="1:13" ht="66" customHeight="1" x14ac:dyDescent="0.25">
      <c r="A11" s="6">
        <v>4</v>
      </c>
      <c r="B11" s="26" t="s">
        <v>33</v>
      </c>
      <c r="C11" s="25">
        <v>0</v>
      </c>
      <c r="D11" s="25">
        <v>6.2</v>
      </c>
      <c r="E11" s="8"/>
      <c r="F11" s="28">
        <f t="shared" si="0"/>
        <v>6.2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40358.799999999996</v>
      </c>
      <c r="D12" s="8">
        <f>D13+D14+D15+D16+D17+D18+D19+D20+D21</f>
        <v>5558.2999999999993</v>
      </c>
      <c r="E12" s="8">
        <f t="shared" ref="E12:E38" si="1">D12/C12*100</f>
        <v>13.772213247172861</v>
      </c>
      <c r="F12" s="8">
        <f t="shared" si="0"/>
        <v>-34800.5</v>
      </c>
    </row>
    <row r="13" spans="1:13" ht="81" customHeight="1" x14ac:dyDescent="0.25">
      <c r="A13" s="6">
        <v>6</v>
      </c>
      <c r="B13" s="13" t="s">
        <v>8</v>
      </c>
      <c r="C13" s="25">
        <v>18582.400000000001</v>
      </c>
      <c r="D13" s="25">
        <v>2311.6999999999998</v>
      </c>
      <c r="E13" s="28">
        <f t="shared" si="1"/>
        <v>12.440266058205612</v>
      </c>
      <c r="F13" s="28">
        <f t="shared" si="0"/>
        <v>-16270.7</v>
      </c>
    </row>
    <row r="14" spans="1:13" ht="33.75" customHeight="1" x14ac:dyDescent="0.25">
      <c r="A14" s="6">
        <v>7</v>
      </c>
      <c r="B14" s="13" t="s">
        <v>20</v>
      </c>
      <c r="C14" s="25">
        <v>7575.5</v>
      </c>
      <c r="D14" s="25">
        <v>1270.5999999999999</v>
      </c>
      <c r="E14" s="28">
        <f t="shared" si="1"/>
        <v>16.772490264668999</v>
      </c>
      <c r="F14" s="28">
        <f t="shared" si="0"/>
        <v>-6304.9</v>
      </c>
    </row>
    <row r="15" spans="1:13" ht="52.5" customHeight="1" x14ac:dyDescent="0.25">
      <c r="A15" s="6">
        <v>8</v>
      </c>
      <c r="B15" s="13" t="s">
        <v>17</v>
      </c>
      <c r="C15" s="25">
        <v>911.3</v>
      </c>
      <c r="D15" s="25">
        <v>0</v>
      </c>
      <c r="E15" s="28"/>
      <c r="F15" s="28">
        <f t="shared" si="0"/>
        <v>-911.3</v>
      </c>
    </row>
    <row r="16" spans="1:13" ht="81" customHeight="1" x14ac:dyDescent="0.25">
      <c r="A16" s="6">
        <v>9</v>
      </c>
      <c r="B16" s="13" t="s">
        <v>13</v>
      </c>
      <c r="C16" s="25">
        <v>6797.9</v>
      </c>
      <c r="D16" s="25">
        <v>1204.5</v>
      </c>
      <c r="E16" s="28">
        <f t="shared" si="1"/>
        <v>17.718707247826533</v>
      </c>
      <c r="F16" s="28">
        <f t="shared" si="0"/>
        <v>-5593.4</v>
      </c>
    </row>
    <row r="17" spans="1:7" ht="35.25" customHeight="1" x14ac:dyDescent="0.25">
      <c r="A17" s="6">
        <v>10</v>
      </c>
      <c r="B17" s="13" t="s">
        <v>11</v>
      </c>
      <c r="C17" s="25">
        <v>499.2</v>
      </c>
      <c r="D17" s="25">
        <v>205.9</v>
      </c>
      <c r="E17" s="28">
        <f t="shared" si="1"/>
        <v>41.245993589743591</v>
      </c>
      <c r="F17" s="28">
        <f t="shared" si="0"/>
        <v>-293.29999999999995</v>
      </c>
    </row>
    <row r="18" spans="1:7" ht="98.25" customHeight="1" x14ac:dyDescent="0.25">
      <c r="A18" s="6">
        <v>11</v>
      </c>
      <c r="B18" s="13" t="s">
        <v>14</v>
      </c>
      <c r="C18" s="25">
        <v>2609.3000000000002</v>
      </c>
      <c r="D18" s="25">
        <v>153.80000000000001</v>
      </c>
      <c r="E18" s="28">
        <f t="shared" si="1"/>
        <v>5.894301153566091</v>
      </c>
      <c r="F18" s="28">
        <f t="shared" si="0"/>
        <v>-2455.5</v>
      </c>
    </row>
    <row r="19" spans="1:7" ht="66" customHeight="1" x14ac:dyDescent="0.25">
      <c r="A19" s="6">
        <v>12</v>
      </c>
      <c r="B19" s="13" t="s">
        <v>18</v>
      </c>
      <c r="C19" s="25">
        <v>3383.2</v>
      </c>
      <c r="D19" s="25">
        <v>360.4</v>
      </c>
      <c r="E19" s="28">
        <f t="shared" si="1"/>
        <v>10.6526365571057</v>
      </c>
      <c r="F19" s="28">
        <f t="shared" si="0"/>
        <v>-3022.7999999999997</v>
      </c>
    </row>
    <row r="20" spans="1:7" ht="65.25" customHeight="1" x14ac:dyDescent="0.25">
      <c r="A20" s="6">
        <v>13</v>
      </c>
      <c r="B20" s="26" t="s">
        <v>34</v>
      </c>
      <c r="C20" s="25">
        <v>0</v>
      </c>
      <c r="D20" s="25">
        <v>52.8</v>
      </c>
      <c r="E20" s="28"/>
      <c r="F20" s="28">
        <f t="shared" si="0"/>
        <v>52.8</v>
      </c>
    </row>
    <row r="21" spans="1:7" ht="15.75" x14ac:dyDescent="0.25">
      <c r="A21" s="6">
        <v>14</v>
      </c>
      <c r="B21" s="13" t="s">
        <v>28</v>
      </c>
      <c r="C21" s="25">
        <v>0</v>
      </c>
      <c r="D21" s="25">
        <v>-1.4</v>
      </c>
      <c r="E21" s="28"/>
      <c r="F21" s="28">
        <f t="shared" si="0"/>
        <v>-1.4</v>
      </c>
    </row>
    <row r="22" spans="1:7" s="18" customFormat="1" ht="21" customHeight="1" x14ac:dyDescent="0.2">
      <c r="A22" s="11">
        <v>15</v>
      </c>
      <c r="B22" s="14" t="s">
        <v>22</v>
      </c>
      <c r="C22" s="12">
        <f>C23+C24</f>
        <v>1735446.0999999999</v>
      </c>
      <c r="D22" s="12">
        <f>D23+D24</f>
        <v>203101.8</v>
      </c>
      <c r="E22" s="8">
        <f t="shared" si="1"/>
        <v>11.703146528146281</v>
      </c>
      <c r="F22" s="8">
        <f t="shared" si="0"/>
        <v>-1532344.2999999998</v>
      </c>
    </row>
    <row r="23" spans="1:7" ht="31.5" x14ac:dyDescent="0.25">
      <c r="A23" s="6">
        <v>16</v>
      </c>
      <c r="B23" s="15" t="s">
        <v>9</v>
      </c>
      <c r="C23" s="21">
        <v>1672889.2</v>
      </c>
      <c r="D23" s="25">
        <v>213565</v>
      </c>
      <c r="E23" s="28">
        <f t="shared" si="1"/>
        <v>12.766236998840091</v>
      </c>
      <c r="F23" s="28">
        <f t="shared" si="0"/>
        <v>-1459324.2</v>
      </c>
    </row>
    <row r="24" spans="1:7" ht="47.25" x14ac:dyDescent="0.25">
      <c r="A24" s="6">
        <v>17</v>
      </c>
      <c r="B24" s="16" t="s">
        <v>10</v>
      </c>
      <c r="C24" s="25">
        <v>62556.9</v>
      </c>
      <c r="D24" s="25">
        <v>-10463.200000000001</v>
      </c>
      <c r="E24" s="28">
        <f t="shared" si="1"/>
        <v>-16.725892747242909</v>
      </c>
      <c r="F24" s="28">
        <f t="shared" si="0"/>
        <v>-73020.100000000006</v>
      </c>
    </row>
    <row r="25" spans="1:7" s="18" customFormat="1" ht="51" customHeight="1" x14ac:dyDescent="0.2">
      <c r="A25" s="11">
        <v>18</v>
      </c>
      <c r="B25" s="14" t="s">
        <v>19</v>
      </c>
      <c r="C25" s="8">
        <f>C26</f>
        <v>1102.3</v>
      </c>
      <c r="D25" s="8">
        <f>D26</f>
        <v>91.4</v>
      </c>
      <c r="E25" s="8">
        <f t="shared" si="1"/>
        <v>8.2917536060963446</v>
      </c>
      <c r="F25" s="8">
        <f t="shared" si="0"/>
        <v>-1010.9</v>
      </c>
    </row>
    <row r="26" spans="1:7" ht="35.25" customHeight="1" x14ac:dyDescent="0.25">
      <c r="A26" s="6">
        <v>19</v>
      </c>
      <c r="B26" s="15" t="s">
        <v>26</v>
      </c>
      <c r="C26" s="25">
        <v>1102.3</v>
      </c>
      <c r="D26" s="25">
        <v>91.4</v>
      </c>
      <c r="E26" s="28">
        <f t="shared" si="1"/>
        <v>8.2917536060963446</v>
      </c>
      <c r="F26" s="28">
        <f t="shared" si="0"/>
        <v>-1010.9</v>
      </c>
    </row>
    <row r="27" spans="1:7" s="18" customFormat="1" ht="18.75" customHeight="1" x14ac:dyDescent="0.2">
      <c r="A27" s="11">
        <v>20</v>
      </c>
      <c r="B27" s="14" t="s">
        <v>23</v>
      </c>
      <c r="C27" s="8">
        <f>SUM(C28:C30)</f>
        <v>2410.6</v>
      </c>
      <c r="D27" s="8">
        <f>D28+D30+D29</f>
        <v>1843.3</v>
      </c>
      <c r="E27" s="8">
        <f t="shared" si="1"/>
        <v>76.466439890483699</v>
      </c>
      <c r="F27" s="8">
        <f t="shared" si="0"/>
        <v>-567.29999999999995</v>
      </c>
    </row>
    <row r="28" spans="1:7" ht="31.5" x14ac:dyDescent="0.25">
      <c r="A28" s="6">
        <v>21</v>
      </c>
      <c r="B28" s="15" t="s">
        <v>11</v>
      </c>
      <c r="C28" s="25">
        <v>158.1</v>
      </c>
      <c r="D28" s="25">
        <v>37.299999999999997</v>
      </c>
      <c r="E28" s="28">
        <f t="shared" si="1"/>
        <v>23.592662871600254</v>
      </c>
      <c r="F28" s="28">
        <f t="shared" si="0"/>
        <v>-120.8</v>
      </c>
    </row>
    <row r="29" spans="1:7" ht="63" customHeight="1" x14ac:dyDescent="0.25">
      <c r="A29" s="6">
        <v>22</v>
      </c>
      <c r="B29" s="15" t="s">
        <v>39</v>
      </c>
      <c r="C29" s="25">
        <v>0</v>
      </c>
      <c r="D29" s="25">
        <v>11.4</v>
      </c>
      <c r="E29" s="28"/>
      <c r="F29" s="28">
        <f t="shared" si="0"/>
        <v>11.4</v>
      </c>
    </row>
    <row r="30" spans="1:7" ht="18" customHeight="1" x14ac:dyDescent="0.25">
      <c r="A30" s="6">
        <v>23</v>
      </c>
      <c r="B30" s="17" t="s">
        <v>12</v>
      </c>
      <c r="C30" s="25">
        <v>2252.5</v>
      </c>
      <c r="D30" s="25">
        <v>1794.6</v>
      </c>
      <c r="E30" s="28">
        <f t="shared" si="1"/>
        <v>79.67147613762485</v>
      </c>
      <c r="F30" s="28">
        <f t="shared" si="0"/>
        <v>-457.90000000000009</v>
      </c>
      <c r="G30" s="19"/>
    </row>
    <row r="31" spans="1:7" s="18" customFormat="1" ht="31.5" x14ac:dyDescent="0.2">
      <c r="A31" s="11">
        <v>24</v>
      </c>
      <c r="B31" s="14" t="s">
        <v>24</v>
      </c>
      <c r="C31" s="8">
        <f>C32+C33+C36+C35+C34</f>
        <v>12865.1</v>
      </c>
      <c r="D31" s="8">
        <f>D32+D33+D36+D35+D34</f>
        <v>2848</v>
      </c>
      <c r="E31" s="8">
        <f t="shared" si="1"/>
        <v>22.137410513715398</v>
      </c>
      <c r="F31" s="8">
        <f t="shared" si="0"/>
        <v>-10017.1</v>
      </c>
    </row>
    <row r="32" spans="1:7" ht="99.75" customHeight="1" x14ac:dyDescent="0.25">
      <c r="A32" s="6">
        <v>25</v>
      </c>
      <c r="B32" s="13" t="s">
        <v>15</v>
      </c>
      <c r="C32" s="25">
        <v>104</v>
      </c>
      <c r="D32" s="25">
        <v>8</v>
      </c>
      <c r="E32" s="28">
        <f t="shared" si="1"/>
        <v>7.6923076923076925</v>
      </c>
      <c r="F32" s="28">
        <f t="shared" si="0"/>
        <v>-96</v>
      </c>
    </row>
    <row r="33" spans="1:6" ht="83.25" customHeight="1" x14ac:dyDescent="0.25">
      <c r="A33" s="6">
        <v>26</v>
      </c>
      <c r="B33" s="13" t="s">
        <v>25</v>
      </c>
      <c r="C33" s="25">
        <v>10955.6</v>
      </c>
      <c r="D33" s="25">
        <v>2126.6</v>
      </c>
      <c r="E33" s="28">
        <f t="shared" si="1"/>
        <v>19.411077439848114</v>
      </c>
      <c r="F33" s="28">
        <f t="shared" si="0"/>
        <v>-8829</v>
      </c>
    </row>
    <row r="34" spans="1:6" ht="18" customHeight="1" x14ac:dyDescent="0.25">
      <c r="A34" s="6">
        <v>27</v>
      </c>
      <c r="B34" s="13" t="s">
        <v>40</v>
      </c>
      <c r="C34" s="25">
        <v>0</v>
      </c>
      <c r="D34" s="25">
        <v>603.29999999999995</v>
      </c>
      <c r="E34" s="28"/>
      <c r="F34" s="28">
        <f t="shared" si="0"/>
        <v>603.29999999999995</v>
      </c>
    </row>
    <row r="35" spans="1:6" ht="64.5" customHeight="1" x14ac:dyDescent="0.25">
      <c r="A35" s="6">
        <v>28</v>
      </c>
      <c r="B35" s="27" t="s">
        <v>35</v>
      </c>
      <c r="C35" s="25">
        <v>965.5</v>
      </c>
      <c r="D35" s="25">
        <v>110.1</v>
      </c>
      <c r="E35" s="28">
        <f t="shared" si="1"/>
        <v>11.40341791817711</v>
      </c>
      <c r="F35" s="28">
        <f t="shared" si="0"/>
        <v>-855.4</v>
      </c>
    </row>
    <row r="36" spans="1:6" ht="19.5" customHeight="1" x14ac:dyDescent="0.25">
      <c r="A36" s="6">
        <v>29</v>
      </c>
      <c r="B36" s="13" t="s">
        <v>12</v>
      </c>
      <c r="C36" s="25">
        <v>840</v>
      </c>
      <c r="D36" s="25">
        <v>0</v>
      </c>
      <c r="E36" s="28"/>
      <c r="F36" s="28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</f>
        <v>50</v>
      </c>
      <c r="D37" s="9">
        <f>D38</f>
        <v>20</v>
      </c>
      <c r="E37" s="8">
        <f t="shared" si="1"/>
        <v>40</v>
      </c>
      <c r="F37" s="8">
        <f t="shared" si="0"/>
        <v>-30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20</v>
      </c>
      <c r="E38" s="28">
        <f t="shared" si="1"/>
        <v>40</v>
      </c>
      <c r="F38" s="28">
        <f t="shared" si="0"/>
        <v>-30</v>
      </c>
    </row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spans="2:13" s="23" customFormat="1" x14ac:dyDescent="0.25">
      <c r="B49" s="1"/>
      <c r="C49" s="4"/>
      <c r="D49" s="4"/>
      <c r="E49" s="4"/>
      <c r="F49" s="4"/>
      <c r="G49" s="1"/>
      <c r="H49" s="1"/>
      <c r="I49" s="1"/>
      <c r="J49" s="1"/>
      <c r="K49" s="1"/>
      <c r="L49" s="1"/>
      <c r="M49" s="1"/>
    </row>
    <row r="50" spans="2:13" s="23" customFormat="1" x14ac:dyDescent="0.25">
      <c r="B50" s="1"/>
      <c r="C50" s="4"/>
      <c r="D50" s="4"/>
      <c r="E50" s="4"/>
      <c r="F50" s="4"/>
      <c r="G50" s="1"/>
      <c r="H50" s="1"/>
      <c r="I50" s="1"/>
      <c r="J50" s="1"/>
      <c r="K50" s="1"/>
      <c r="L50" s="1"/>
      <c r="M50" s="1"/>
    </row>
    <row r="51" spans="2:13" s="23" customFormat="1" x14ac:dyDescent="0.25">
      <c r="B51" s="1"/>
      <c r="C51" s="4"/>
      <c r="D51" s="4"/>
      <c r="E51" s="4"/>
      <c r="F51" s="4"/>
      <c r="G51" s="1"/>
      <c r="H51" s="1"/>
      <c r="I51" s="1"/>
      <c r="J51" s="1"/>
      <c r="K51" s="1"/>
      <c r="L51" s="1"/>
      <c r="M51" s="1"/>
    </row>
    <row r="52" spans="2:13" s="23" customFormat="1" x14ac:dyDescent="0.25">
      <c r="B52" s="1"/>
      <c r="C52" s="4"/>
      <c r="D52" s="4"/>
      <c r="E52" s="4"/>
      <c r="F52" s="4"/>
      <c r="G52" s="1"/>
      <c r="H52" s="1"/>
      <c r="I52" s="1"/>
      <c r="J52" s="1"/>
      <c r="K52" s="1"/>
      <c r="L52" s="1"/>
      <c r="M52" s="1"/>
    </row>
    <row r="53" spans="2:13" s="23" customFormat="1" x14ac:dyDescent="0.25">
      <c r="B53" s="1"/>
      <c r="C53" s="4"/>
      <c r="D53" s="4"/>
      <c r="E53" s="4"/>
      <c r="F53" s="4"/>
      <c r="G53" s="1"/>
      <c r="H53" s="1"/>
      <c r="I53" s="1"/>
      <c r="J53" s="1"/>
      <c r="K53" s="1"/>
      <c r="L53" s="1"/>
      <c r="M53" s="1"/>
    </row>
    <row r="54" spans="2:13" s="23" customFormat="1" x14ac:dyDescent="0.25">
      <c r="B54" s="1"/>
      <c r="C54" s="4"/>
      <c r="D54" s="4"/>
      <c r="E54" s="4"/>
      <c r="F54" s="4"/>
      <c r="G54" s="1"/>
      <c r="H54" s="1"/>
      <c r="I54" s="1"/>
      <c r="J54" s="1"/>
      <c r="K54" s="1"/>
      <c r="L54" s="1"/>
      <c r="M54" s="1"/>
    </row>
    <row r="55" spans="2:13" s="23" customFormat="1" x14ac:dyDescent="0.25">
      <c r="B55" s="1"/>
      <c r="C55" s="4"/>
      <c r="D55" s="4"/>
      <c r="E55" s="4"/>
      <c r="F55" s="4"/>
      <c r="G55" s="1"/>
      <c r="H55" s="1"/>
      <c r="I55" s="1"/>
      <c r="J55" s="1"/>
      <c r="K55" s="1"/>
      <c r="L55" s="1"/>
      <c r="M55" s="1"/>
    </row>
    <row r="56" spans="2:13" s="23" customFormat="1" x14ac:dyDescent="0.25">
      <c r="B56" s="1"/>
      <c r="C56" s="4"/>
      <c r="D56" s="4"/>
      <c r="E56" s="4"/>
      <c r="F56" s="4"/>
      <c r="G56" s="1"/>
      <c r="H56" s="1"/>
      <c r="I56" s="1"/>
      <c r="J56" s="1"/>
      <c r="K56" s="1"/>
      <c r="L56" s="1"/>
      <c r="M56" s="1"/>
    </row>
    <row r="57" spans="2:13" s="23" customFormat="1" x14ac:dyDescent="0.25">
      <c r="B57" s="1"/>
      <c r="C57" s="4"/>
      <c r="D57" s="4"/>
      <c r="E57" s="4"/>
      <c r="F57" s="4"/>
      <c r="G57" s="1"/>
      <c r="H57" s="1"/>
      <c r="I57" s="1"/>
      <c r="J57" s="1"/>
      <c r="K57" s="1"/>
      <c r="L57" s="1"/>
      <c r="M57" s="1"/>
    </row>
    <row r="58" spans="2:13" s="23" customFormat="1" x14ac:dyDescent="0.25">
      <c r="B58" s="1"/>
      <c r="C58" s="4"/>
      <c r="D58" s="4"/>
      <c r="E58" s="4"/>
      <c r="F58" s="4"/>
      <c r="G58" s="1"/>
      <c r="H58" s="1"/>
      <c r="I58" s="1"/>
      <c r="J58" s="1"/>
      <c r="K58" s="1"/>
      <c r="L58" s="1"/>
      <c r="M58" s="1"/>
    </row>
    <row r="59" spans="2:13" s="23" customFormat="1" x14ac:dyDescent="0.25">
      <c r="B59" s="1"/>
      <c r="C59" s="4"/>
      <c r="D59" s="4"/>
      <c r="E59" s="4"/>
      <c r="F59" s="4"/>
      <c r="G59" s="1"/>
      <c r="H59" s="1"/>
      <c r="I59" s="1"/>
      <c r="J59" s="1"/>
      <c r="K59" s="1"/>
      <c r="L59" s="1"/>
      <c r="M59" s="1"/>
    </row>
    <row r="60" spans="2:13" s="23" customFormat="1" x14ac:dyDescent="0.25">
      <c r="B60" s="1"/>
      <c r="C60" s="4"/>
      <c r="D60" s="4"/>
      <c r="E60" s="4"/>
      <c r="F60" s="4"/>
      <c r="G60" s="1"/>
      <c r="H60" s="1"/>
      <c r="I60" s="1"/>
      <c r="J60" s="1"/>
      <c r="K60" s="1"/>
      <c r="L60" s="1"/>
      <c r="M60" s="1"/>
    </row>
    <row r="61" spans="2:13" s="23" customFormat="1" x14ac:dyDescent="0.25">
      <c r="B61" s="1"/>
      <c r="C61" s="4"/>
      <c r="D61" s="4"/>
      <c r="E61" s="4"/>
      <c r="F61" s="4"/>
      <c r="G61" s="1"/>
      <c r="H61" s="1"/>
      <c r="I61" s="1"/>
      <c r="J61" s="1"/>
      <c r="K61" s="1"/>
      <c r="L61" s="1"/>
      <c r="M61" s="1"/>
    </row>
    <row r="62" spans="2:13" s="23" customFormat="1" x14ac:dyDescent="0.25">
      <c r="B62" s="1"/>
      <c r="C62" s="4"/>
      <c r="D62" s="4"/>
      <c r="E62" s="4"/>
      <c r="F62" s="4"/>
      <c r="G62" s="1"/>
      <c r="H62" s="1"/>
      <c r="I62" s="1"/>
      <c r="J62" s="1"/>
      <c r="K62" s="1"/>
      <c r="L62" s="1"/>
      <c r="M62" s="1"/>
    </row>
    <row r="63" spans="2:13" s="23" customFormat="1" x14ac:dyDescent="0.25">
      <c r="B63" s="1"/>
      <c r="C63" s="4"/>
      <c r="D63" s="4"/>
      <c r="E63" s="4"/>
      <c r="F63" s="4"/>
      <c r="G63" s="1"/>
      <c r="H63" s="1"/>
      <c r="I63" s="1"/>
      <c r="J63" s="1"/>
      <c r="K63" s="1"/>
      <c r="L63" s="1"/>
      <c r="M63" s="1"/>
    </row>
    <row r="64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B29" sqref="B29"/>
    </sheetView>
  </sheetViews>
  <sheetFormatPr defaultColWidth="0" defaultRowHeight="15" zeroHeight="1" x14ac:dyDescent="0.25"/>
  <cols>
    <col min="1" max="1" width="5.42578125" style="23" customWidth="1"/>
    <col min="2" max="2" width="68.140625" style="1" customWidth="1"/>
    <col min="3" max="3" width="19.140625" style="4" customWidth="1"/>
    <col min="4" max="4" width="14.42578125" style="4" customWidth="1"/>
    <col min="5" max="5" width="12" style="4" customWidth="1"/>
    <col min="6" max="6" width="16.28515625" style="4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4" t="s">
        <v>31</v>
      </c>
      <c r="B2" s="34"/>
      <c r="C2" s="34"/>
      <c r="D2" s="34"/>
      <c r="E2" s="34"/>
      <c r="F2" s="34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0"/>
      <c r="C3" s="3"/>
      <c r="D3" s="3"/>
      <c r="E3" s="3"/>
      <c r="F3" s="3"/>
      <c r="G3" s="20"/>
      <c r="H3" s="20"/>
      <c r="I3" s="20"/>
      <c r="J3" s="20"/>
      <c r="K3" s="20"/>
      <c r="L3" s="20"/>
      <c r="M3" s="20"/>
    </row>
    <row r="4" spans="1:13" x14ac:dyDescent="0.25">
      <c r="F4" s="5" t="s">
        <v>6</v>
      </c>
    </row>
    <row r="5" spans="1:13" ht="29.25" customHeight="1" x14ac:dyDescent="0.25">
      <c r="A5" s="35" t="s">
        <v>0</v>
      </c>
      <c r="B5" s="36" t="s">
        <v>1</v>
      </c>
      <c r="C5" s="37" t="s">
        <v>30</v>
      </c>
      <c r="D5" s="37" t="s">
        <v>29</v>
      </c>
      <c r="E5" s="37"/>
      <c r="F5" s="37"/>
    </row>
    <row r="6" spans="1:13" ht="36" customHeight="1" x14ac:dyDescent="0.25">
      <c r="A6" s="35"/>
      <c r="B6" s="36"/>
      <c r="C6" s="37"/>
      <c r="D6" s="37" t="s">
        <v>2</v>
      </c>
      <c r="E6" s="37" t="s">
        <v>3</v>
      </c>
      <c r="F6" s="37"/>
    </row>
    <row r="7" spans="1:13" ht="21" customHeight="1" x14ac:dyDescent="0.25">
      <c r="A7" s="35"/>
      <c r="B7" s="36"/>
      <c r="C7" s="37"/>
      <c r="D7" s="37"/>
      <c r="E7" s="24" t="s">
        <v>4</v>
      </c>
      <c r="F7" s="24" t="s">
        <v>5</v>
      </c>
    </row>
    <row r="8" spans="1:13" ht="21" customHeight="1" x14ac:dyDescent="0.25">
      <c r="A8" s="11">
        <v>1</v>
      </c>
      <c r="B8" s="7" t="s">
        <v>7</v>
      </c>
      <c r="C8" s="8">
        <f>SUM(C9:C11)</f>
        <v>111.7</v>
      </c>
      <c r="D8" s="8">
        <f>D9+D10+D11</f>
        <v>2.9</v>
      </c>
      <c r="E8" s="8">
        <f>D8/C8*100</f>
        <v>2.5962399283795881</v>
      </c>
      <c r="F8" s="8">
        <f>D8-C8</f>
        <v>-108.8</v>
      </c>
    </row>
    <row r="9" spans="1:13" ht="81" customHeight="1" x14ac:dyDescent="0.25">
      <c r="A9" s="6">
        <v>2</v>
      </c>
      <c r="B9" s="13" t="s">
        <v>13</v>
      </c>
      <c r="C9" s="24">
        <v>41.3</v>
      </c>
      <c r="D9" s="24">
        <v>0</v>
      </c>
      <c r="E9" s="24"/>
      <c r="F9" s="24">
        <f t="shared" ref="F9:F38" si="0">D9-C9</f>
        <v>-41.3</v>
      </c>
    </row>
    <row r="10" spans="1:13" ht="54" customHeight="1" x14ac:dyDescent="0.25">
      <c r="A10" s="6">
        <v>3</v>
      </c>
      <c r="B10" s="26" t="s">
        <v>32</v>
      </c>
      <c r="C10" s="24">
        <v>70.400000000000006</v>
      </c>
      <c r="D10" s="24">
        <v>0</v>
      </c>
      <c r="E10" s="24"/>
      <c r="F10" s="24">
        <f t="shared" si="0"/>
        <v>-70.400000000000006</v>
      </c>
    </row>
    <row r="11" spans="1:13" ht="72.75" customHeight="1" x14ac:dyDescent="0.25">
      <c r="A11" s="6">
        <v>4</v>
      </c>
      <c r="B11" s="26" t="s">
        <v>33</v>
      </c>
      <c r="C11" s="24">
        <v>0</v>
      </c>
      <c r="D11" s="24">
        <v>2.9</v>
      </c>
      <c r="E11" s="24"/>
      <c r="F11" s="24">
        <f t="shared" si="0"/>
        <v>2.9</v>
      </c>
    </row>
    <row r="12" spans="1:13" s="18" customFormat="1" ht="33.75" customHeight="1" x14ac:dyDescent="0.2">
      <c r="A12" s="11">
        <v>5</v>
      </c>
      <c r="B12" s="14" t="s">
        <v>21</v>
      </c>
      <c r="C12" s="8">
        <f>C13+C14+C15+C16+C17+C18+C19+C20+C21</f>
        <v>40358.799999999996</v>
      </c>
      <c r="D12" s="8">
        <f>D13+D14+D15+D16+D17+D18+D19+D20+D21</f>
        <v>2921.1</v>
      </c>
      <c r="E12" s="8">
        <f t="shared" ref="E12:E35" si="1">D12/C12*100</f>
        <v>7.2378266945498888</v>
      </c>
      <c r="F12" s="8">
        <f t="shared" si="0"/>
        <v>-37437.699999999997</v>
      </c>
    </row>
    <row r="13" spans="1:13" ht="81" customHeight="1" x14ac:dyDescent="0.25">
      <c r="A13" s="6">
        <v>6</v>
      </c>
      <c r="B13" s="13" t="s">
        <v>8</v>
      </c>
      <c r="C13" s="24">
        <v>18582.400000000001</v>
      </c>
      <c r="D13" s="24">
        <v>1189.3</v>
      </c>
      <c r="E13" s="24">
        <f t="shared" si="1"/>
        <v>6.400142069915618</v>
      </c>
      <c r="F13" s="24">
        <f t="shared" si="0"/>
        <v>-17393.100000000002</v>
      </c>
    </row>
    <row r="14" spans="1:13" ht="33.75" customHeight="1" x14ac:dyDescent="0.25">
      <c r="A14" s="6">
        <v>7</v>
      </c>
      <c r="B14" s="13" t="s">
        <v>20</v>
      </c>
      <c r="C14" s="24">
        <v>7575.5</v>
      </c>
      <c r="D14" s="24">
        <v>705.2</v>
      </c>
      <c r="E14" s="24">
        <f t="shared" si="1"/>
        <v>9.308956504521154</v>
      </c>
      <c r="F14" s="24">
        <f t="shared" si="0"/>
        <v>-6870.3</v>
      </c>
    </row>
    <row r="15" spans="1:13" ht="52.5" customHeight="1" x14ac:dyDescent="0.25">
      <c r="A15" s="6">
        <v>8</v>
      </c>
      <c r="B15" s="13" t="s">
        <v>17</v>
      </c>
      <c r="C15" s="24">
        <v>911.3</v>
      </c>
      <c r="D15" s="24">
        <v>0</v>
      </c>
      <c r="E15" s="24"/>
      <c r="F15" s="24">
        <f t="shared" si="0"/>
        <v>-911.3</v>
      </c>
    </row>
    <row r="16" spans="1:13" ht="81" customHeight="1" x14ac:dyDescent="0.25">
      <c r="A16" s="6">
        <v>9</v>
      </c>
      <c r="B16" s="13" t="s">
        <v>13</v>
      </c>
      <c r="C16" s="24">
        <v>6797.9</v>
      </c>
      <c r="D16" s="24">
        <v>658.6</v>
      </c>
      <c r="E16" s="24">
        <f t="shared" si="1"/>
        <v>9.6882860883508162</v>
      </c>
      <c r="F16" s="24">
        <f t="shared" si="0"/>
        <v>-6139.2999999999993</v>
      </c>
    </row>
    <row r="17" spans="1:7" ht="35.25" customHeight="1" x14ac:dyDescent="0.25">
      <c r="A17" s="6">
        <v>10</v>
      </c>
      <c r="B17" s="13" t="s">
        <v>11</v>
      </c>
      <c r="C17" s="24">
        <v>499.2</v>
      </c>
      <c r="D17" s="24">
        <v>83.4</v>
      </c>
      <c r="E17" s="24">
        <f t="shared" si="1"/>
        <v>16.70673076923077</v>
      </c>
      <c r="F17" s="24">
        <f t="shared" si="0"/>
        <v>-415.79999999999995</v>
      </c>
    </row>
    <row r="18" spans="1:7" ht="98.25" customHeight="1" x14ac:dyDescent="0.25">
      <c r="A18" s="6">
        <v>11</v>
      </c>
      <c r="B18" s="13" t="s">
        <v>14</v>
      </c>
      <c r="C18" s="24">
        <v>2609.3000000000002</v>
      </c>
      <c r="D18" s="24">
        <v>104.1</v>
      </c>
      <c r="E18" s="24">
        <f t="shared" si="1"/>
        <v>3.9895757482849801</v>
      </c>
      <c r="F18" s="24">
        <f t="shared" si="0"/>
        <v>-2505.2000000000003</v>
      </c>
    </row>
    <row r="19" spans="1:7" ht="66" customHeight="1" x14ac:dyDescent="0.25">
      <c r="A19" s="6">
        <v>12</v>
      </c>
      <c r="B19" s="13" t="s">
        <v>18</v>
      </c>
      <c r="C19" s="24">
        <v>3383.2</v>
      </c>
      <c r="D19" s="24">
        <v>158.6</v>
      </c>
      <c r="E19" s="24">
        <f t="shared" si="1"/>
        <v>4.687869472688579</v>
      </c>
      <c r="F19" s="24">
        <f t="shared" si="0"/>
        <v>-3224.6</v>
      </c>
    </row>
    <row r="20" spans="1:7" ht="65.25" customHeight="1" x14ac:dyDescent="0.25">
      <c r="A20" s="6">
        <v>13</v>
      </c>
      <c r="B20" s="26" t="s">
        <v>34</v>
      </c>
      <c r="C20" s="24">
        <v>0</v>
      </c>
      <c r="D20" s="24">
        <v>23.3</v>
      </c>
      <c r="E20" s="24"/>
      <c r="F20" s="24">
        <f t="shared" si="0"/>
        <v>23.3</v>
      </c>
    </row>
    <row r="21" spans="1:7" ht="15.75" x14ac:dyDescent="0.25">
      <c r="A21" s="6">
        <v>14</v>
      </c>
      <c r="B21" s="13" t="s">
        <v>28</v>
      </c>
      <c r="C21" s="24">
        <v>0</v>
      </c>
      <c r="D21" s="24">
        <v>-1.4</v>
      </c>
      <c r="E21" s="24"/>
      <c r="F21" s="24">
        <f t="shared" si="0"/>
        <v>-1.4</v>
      </c>
    </row>
    <row r="22" spans="1:7" s="18" customFormat="1" ht="21" customHeight="1" x14ac:dyDescent="0.2">
      <c r="A22" s="11">
        <v>15</v>
      </c>
      <c r="B22" s="14" t="s">
        <v>22</v>
      </c>
      <c r="C22" s="12">
        <f>C24+C25+C23</f>
        <v>1668108</v>
      </c>
      <c r="D22" s="12">
        <f>D24+D25+D23</f>
        <v>20440.19999999999</v>
      </c>
      <c r="E22" s="8">
        <f t="shared" si="1"/>
        <v>1.2253523153177126</v>
      </c>
      <c r="F22" s="8">
        <f t="shared" si="0"/>
        <v>-1647667.8</v>
      </c>
    </row>
    <row r="23" spans="1:7" ht="15.75" customHeight="1" x14ac:dyDescent="0.25">
      <c r="A23" s="6">
        <v>16</v>
      </c>
      <c r="B23" s="13" t="s">
        <v>28</v>
      </c>
      <c r="C23" s="22">
        <v>0</v>
      </c>
      <c r="D23" s="22">
        <v>11.4</v>
      </c>
      <c r="E23" s="24"/>
      <c r="F23" s="24">
        <f t="shared" si="0"/>
        <v>11.4</v>
      </c>
    </row>
    <row r="24" spans="1:7" ht="31.5" x14ac:dyDescent="0.25">
      <c r="A24" s="6">
        <v>17</v>
      </c>
      <c r="B24" s="15" t="s">
        <v>9</v>
      </c>
      <c r="C24" s="21">
        <v>1668108</v>
      </c>
      <c r="D24" s="24">
        <v>93448.9</v>
      </c>
      <c r="E24" s="24">
        <f t="shared" si="1"/>
        <v>5.6020893131619776</v>
      </c>
      <c r="F24" s="24">
        <f t="shared" si="0"/>
        <v>-1574659.1</v>
      </c>
    </row>
    <row r="25" spans="1:7" ht="47.25" x14ac:dyDescent="0.25">
      <c r="A25" s="6">
        <v>18</v>
      </c>
      <c r="B25" s="16" t="s">
        <v>10</v>
      </c>
      <c r="C25" s="24">
        <v>0</v>
      </c>
      <c r="D25" s="24">
        <v>-73020.100000000006</v>
      </c>
      <c r="E25" s="24"/>
      <c r="F25" s="24">
        <f t="shared" si="0"/>
        <v>-73020.100000000006</v>
      </c>
    </row>
    <row r="26" spans="1:7" s="18" customFormat="1" ht="51" customHeight="1" x14ac:dyDescent="0.2">
      <c r="A26" s="11">
        <v>19</v>
      </c>
      <c r="B26" s="14" t="s">
        <v>19</v>
      </c>
      <c r="C26" s="8">
        <f>C27</f>
        <v>1102.3</v>
      </c>
      <c r="D26" s="8">
        <f>D27</f>
        <v>0</v>
      </c>
      <c r="E26" s="8"/>
      <c r="F26" s="8">
        <f t="shared" si="0"/>
        <v>-1102.3</v>
      </c>
    </row>
    <row r="27" spans="1:7" ht="35.25" customHeight="1" x14ac:dyDescent="0.25">
      <c r="A27" s="6">
        <v>20</v>
      </c>
      <c r="B27" s="15" t="s">
        <v>26</v>
      </c>
      <c r="C27" s="24">
        <v>1102.3</v>
      </c>
      <c r="D27" s="24">
        <v>0</v>
      </c>
      <c r="E27" s="24"/>
      <c r="F27" s="24">
        <f t="shared" si="0"/>
        <v>-1102.3</v>
      </c>
    </row>
    <row r="28" spans="1:7" s="18" customFormat="1" ht="18.75" customHeight="1" x14ac:dyDescent="0.2">
      <c r="A28" s="11">
        <v>21</v>
      </c>
      <c r="B28" s="14" t="s">
        <v>23</v>
      </c>
      <c r="C28" s="8">
        <f>SUM(C29:C31)</f>
        <v>2410.6</v>
      </c>
      <c r="D28" s="8">
        <f>D29+D31+D30</f>
        <v>16.100000000000001</v>
      </c>
      <c r="E28" s="8">
        <f t="shared" si="1"/>
        <v>0.66788351447772343</v>
      </c>
      <c r="F28" s="8">
        <f t="shared" si="0"/>
        <v>-2394.5</v>
      </c>
    </row>
    <row r="29" spans="1:7" ht="31.5" x14ac:dyDescent="0.25">
      <c r="A29" s="6">
        <v>22</v>
      </c>
      <c r="B29" s="15" t="s">
        <v>11</v>
      </c>
      <c r="C29" s="24">
        <v>158.1</v>
      </c>
      <c r="D29" s="24">
        <v>14.5</v>
      </c>
      <c r="E29" s="24">
        <f t="shared" si="1"/>
        <v>9.1714104996837449</v>
      </c>
      <c r="F29" s="24">
        <f t="shared" si="0"/>
        <v>-143.6</v>
      </c>
    </row>
    <row r="30" spans="1:7" ht="16.5" customHeight="1" x14ac:dyDescent="0.25">
      <c r="A30" s="6">
        <v>23</v>
      </c>
      <c r="B30" s="15" t="s">
        <v>28</v>
      </c>
      <c r="C30" s="24">
        <v>0</v>
      </c>
      <c r="D30" s="24">
        <v>1.6</v>
      </c>
      <c r="E30" s="24"/>
      <c r="F30" s="24">
        <f t="shared" si="0"/>
        <v>1.6</v>
      </c>
    </row>
    <row r="31" spans="1:7" ht="18" customHeight="1" x14ac:dyDescent="0.25">
      <c r="A31" s="6">
        <v>24</v>
      </c>
      <c r="B31" s="17" t="s">
        <v>12</v>
      </c>
      <c r="C31" s="24">
        <v>2252.5</v>
      </c>
      <c r="D31" s="24">
        <v>0</v>
      </c>
      <c r="E31" s="24"/>
      <c r="F31" s="24">
        <f t="shared" si="0"/>
        <v>-2252.5</v>
      </c>
      <c r="G31" s="19"/>
    </row>
    <row r="32" spans="1:7" s="18" customFormat="1" ht="31.5" x14ac:dyDescent="0.2">
      <c r="A32" s="11">
        <v>25</v>
      </c>
      <c r="B32" s="14" t="s">
        <v>24</v>
      </c>
      <c r="C32" s="8">
        <f>C33+C34+C36+C35</f>
        <v>12865.1</v>
      </c>
      <c r="D32" s="8">
        <f>D33+D34+D36+D35</f>
        <v>1035.8</v>
      </c>
      <c r="E32" s="8">
        <f t="shared" si="1"/>
        <v>8.0512393996160139</v>
      </c>
      <c r="F32" s="8">
        <f t="shared" si="0"/>
        <v>-11829.300000000001</v>
      </c>
    </row>
    <row r="33" spans="1:6" ht="99.75" customHeight="1" x14ac:dyDescent="0.25">
      <c r="A33" s="6">
        <v>26</v>
      </c>
      <c r="B33" s="13" t="s">
        <v>15</v>
      </c>
      <c r="C33" s="24">
        <v>104</v>
      </c>
      <c r="D33" s="24">
        <v>6.4</v>
      </c>
      <c r="E33" s="24">
        <f t="shared" si="1"/>
        <v>6.1538461538461542</v>
      </c>
      <c r="F33" s="24">
        <f t="shared" si="0"/>
        <v>-97.6</v>
      </c>
    </row>
    <row r="34" spans="1:6" ht="83.25" customHeight="1" x14ac:dyDescent="0.25">
      <c r="A34" s="6">
        <v>27</v>
      </c>
      <c r="B34" s="13" t="s">
        <v>25</v>
      </c>
      <c r="C34" s="24">
        <v>10955.6</v>
      </c>
      <c r="D34" s="24">
        <v>954.3</v>
      </c>
      <c r="E34" s="24">
        <f t="shared" si="1"/>
        <v>8.7106137500456384</v>
      </c>
      <c r="F34" s="24">
        <f t="shared" si="0"/>
        <v>-10001.300000000001</v>
      </c>
    </row>
    <row r="35" spans="1:6" ht="64.5" customHeight="1" x14ac:dyDescent="0.25">
      <c r="A35" s="6">
        <v>28</v>
      </c>
      <c r="B35" s="27" t="s">
        <v>35</v>
      </c>
      <c r="C35" s="24">
        <v>965.5</v>
      </c>
      <c r="D35" s="24">
        <v>75.099999999999994</v>
      </c>
      <c r="E35" s="24">
        <f t="shared" si="1"/>
        <v>7.7783531848783003</v>
      </c>
      <c r="F35" s="24">
        <f t="shared" si="0"/>
        <v>-890.4</v>
      </c>
    </row>
    <row r="36" spans="1:6" ht="19.5" customHeight="1" x14ac:dyDescent="0.25">
      <c r="A36" s="6">
        <v>29</v>
      </c>
      <c r="B36" s="13" t="s">
        <v>12</v>
      </c>
      <c r="C36" s="24">
        <v>840</v>
      </c>
      <c r="D36" s="24">
        <v>0</v>
      </c>
      <c r="E36" s="24"/>
      <c r="F36" s="24">
        <f t="shared" si="0"/>
        <v>-840</v>
      </c>
    </row>
    <row r="37" spans="1:6" s="18" customFormat="1" ht="31.5" x14ac:dyDescent="0.2">
      <c r="A37" s="11">
        <v>30</v>
      </c>
      <c r="B37" s="14" t="s">
        <v>27</v>
      </c>
      <c r="C37" s="9">
        <f>C38</f>
        <v>50</v>
      </c>
      <c r="D37" s="9">
        <f>D38</f>
        <v>0</v>
      </c>
      <c r="E37" s="8"/>
      <c r="F37" s="8">
        <f t="shared" si="0"/>
        <v>-50</v>
      </c>
    </row>
    <row r="38" spans="1:6" ht="31.5" x14ac:dyDescent="0.25">
      <c r="A38" s="6">
        <v>31</v>
      </c>
      <c r="B38" s="13" t="s">
        <v>16</v>
      </c>
      <c r="C38" s="10">
        <v>50</v>
      </c>
      <c r="D38" s="10">
        <v>0</v>
      </c>
      <c r="E38" s="24"/>
      <c r="F38" s="24">
        <f t="shared" si="0"/>
        <v>-50</v>
      </c>
    </row>
    <row r="39" spans="1:6" x14ac:dyDescent="0.25"/>
    <row r="40" spans="1:6" x14ac:dyDescent="0.25"/>
    <row r="41" spans="1:6" x14ac:dyDescent="0.25"/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на 01.08.2020     </vt:lpstr>
      <vt:lpstr>на 01.07.2020          </vt:lpstr>
      <vt:lpstr>на 01.06.2020         </vt:lpstr>
      <vt:lpstr>на 01.05.2020        </vt:lpstr>
      <vt:lpstr>на 01.04.2020       </vt:lpstr>
      <vt:lpstr>на 01.03.2020       </vt:lpstr>
      <vt:lpstr>на 01.02.2020   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2020-08-04T07:33:46Z</cp:lastPrinted>
  <dcterms:created xsi:type="dcterms:W3CDTF">2013-06-21T00:40:31Z</dcterms:created>
  <dcterms:modified xsi:type="dcterms:W3CDTF">2020-08-04T07:37:42Z</dcterms:modified>
</cp:coreProperties>
</file>