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2.2020        " sheetId="78" r:id="rId1"/>
    <sheet name="на 01.11.2020       " sheetId="77" r:id="rId2"/>
    <sheet name="на 01.10.2020      " sheetId="76" r:id="rId3"/>
    <sheet name="на 01.09.2020     " sheetId="75" r:id="rId4"/>
    <sheet name="на 01.08.2020     " sheetId="74" r:id="rId5"/>
    <sheet name="на 01.07.2020          " sheetId="73" r:id="rId6"/>
    <sheet name="на 01.06.2020         " sheetId="72" r:id="rId7"/>
    <sheet name="на 01.05.2020        " sheetId="71" r:id="rId8"/>
    <sheet name="на 01.04.2020       " sheetId="70" r:id="rId9"/>
    <sheet name="на 01.03.2020       " sheetId="69" r:id="rId10"/>
    <sheet name="на 01.02.2020      " sheetId="68" r:id="rId11"/>
  </sheets>
  <calcPr calcId="145621"/>
</workbook>
</file>

<file path=xl/calcChain.xml><?xml version="1.0" encoding="utf-8"?>
<calcChain xmlns="http://schemas.openxmlformats.org/spreadsheetml/2006/main">
  <c r="F48" i="78" l="1"/>
  <c r="F47" i="78"/>
  <c r="F45" i="78"/>
  <c r="F44" i="78"/>
  <c r="F43" i="78"/>
  <c r="F42" i="78"/>
  <c r="F41" i="78"/>
  <c r="F40" i="78"/>
  <c r="F39" i="78"/>
  <c r="F38" i="78"/>
  <c r="F37" i="78"/>
  <c r="F36" i="78"/>
  <c r="F35" i="78"/>
  <c r="F33" i="78"/>
  <c r="F32" i="78"/>
  <c r="F31" i="78"/>
  <c r="F30" i="78"/>
  <c r="F27" i="78"/>
  <c r="F25" i="78"/>
  <c r="F24" i="78"/>
  <c r="F23" i="78"/>
  <c r="F22" i="78"/>
  <c r="F21" i="78"/>
  <c r="F20" i="78"/>
  <c r="F19" i="78"/>
  <c r="F18" i="78"/>
  <c r="F17" i="78"/>
  <c r="F16" i="78"/>
  <c r="F15" i="78"/>
  <c r="F14" i="78"/>
  <c r="F13" i="78"/>
  <c r="F12" i="78"/>
  <c r="F11" i="78"/>
  <c r="F10" i="78"/>
  <c r="F9" i="78"/>
  <c r="E46" i="78"/>
  <c r="E45" i="78"/>
  <c r="E44" i="78"/>
  <c r="E43" i="78"/>
  <c r="E42" i="78"/>
  <c r="E39" i="78"/>
  <c r="E38" i="78"/>
  <c r="E37" i="78"/>
  <c r="E36" i="78"/>
  <c r="E34" i="78"/>
  <c r="E32" i="78"/>
  <c r="E31" i="78"/>
  <c r="E30" i="78"/>
  <c r="E28" i="78"/>
  <c r="E27" i="78"/>
  <c r="E26" i="78"/>
  <c r="E25" i="78"/>
  <c r="E23" i="78"/>
  <c r="E22" i="78"/>
  <c r="E21" i="78"/>
  <c r="E20" i="78"/>
  <c r="E19" i="78"/>
  <c r="E18" i="78"/>
  <c r="E16" i="78"/>
  <c r="E15" i="78"/>
  <c r="E14" i="78"/>
  <c r="E9" i="78"/>
  <c r="C8" i="78"/>
  <c r="D8" i="78"/>
  <c r="D47" i="78"/>
  <c r="C47" i="78"/>
  <c r="D44" i="78"/>
  <c r="C44" i="78"/>
  <c r="D36" i="78"/>
  <c r="C36" i="78"/>
  <c r="D31" i="78"/>
  <c r="C31" i="78"/>
  <c r="D29" i="78"/>
  <c r="F29" i="78" s="1"/>
  <c r="C29" i="78"/>
  <c r="D25" i="78"/>
  <c r="C25" i="78"/>
  <c r="D14" i="78"/>
  <c r="C14" i="78"/>
  <c r="E29" i="78" l="1"/>
  <c r="F8" i="78"/>
  <c r="E8" i="78"/>
  <c r="F48" i="77"/>
  <c r="F47" i="77"/>
  <c r="F46" i="77"/>
  <c r="F45" i="77"/>
  <c r="F44" i="77"/>
  <c r="F43" i="77"/>
  <c r="F42" i="77"/>
  <c r="F41" i="77"/>
  <c r="F40" i="77"/>
  <c r="F39" i="77"/>
  <c r="F38" i="77"/>
  <c r="F37" i="77"/>
  <c r="F36" i="77"/>
  <c r="F35" i="77"/>
  <c r="F34" i="77"/>
  <c r="F33" i="77"/>
  <c r="F32" i="77"/>
  <c r="F31" i="77"/>
  <c r="F30" i="77"/>
  <c r="F29" i="77"/>
  <c r="F28" i="77"/>
  <c r="F27" i="77"/>
  <c r="F26" i="77"/>
  <c r="F25" i="77"/>
  <c r="F24" i="77"/>
  <c r="F23" i="77"/>
  <c r="F22" i="77"/>
  <c r="F21" i="77"/>
  <c r="F20" i="77"/>
  <c r="F19" i="77"/>
  <c r="F18" i="77"/>
  <c r="F17" i="77"/>
  <c r="F16" i="77"/>
  <c r="F15" i="77"/>
  <c r="F14" i="77"/>
  <c r="F13" i="77"/>
  <c r="F12" i="77"/>
  <c r="F11" i="77"/>
  <c r="F10" i="77"/>
  <c r="F9" i="77"/>
  <c r="E46" i="77"/>
  <c r="E45" i="77"/>
  <c r="E44" i="77"/>
  <c r="E43" i="77"/>
  <c r="E42" i="77"/>
  <c r="E39" i="77"/>
  <c r="E38" i="77"/>
  <c r="E37" i="77"/>
  <c r="E36" i="77"/>
  <c r="E34" i="77"/>
  <c r="E32" i="77"/>
  <c r="E31" i="77"/>
  <c r="E30" i="77"/>
  <c r="E29" i="77"/>
  <c r="E28" i="77"/>
  <c r="E27" i="77"/>
  <c r="E26" i="77"/>
  <c r="E25" i="77"/>
  <c r="E23" i="77"/>
  <c r="E22" i="77"/>
  <c r="E21" i="77"/>
  <c r="E20" i="77"/>
  <c r="E19" i="77"/>
  <c r="E18" i="77"/>
  <c r="E16" i="77"/>
  <c r="E15" i="77"/>
  <c r="E14" i="77"/>
  <c r="E9" i="77"/>
  <c r="D8" i="77"/>
  <c r="F8" i="77" s="1"/>
  <c r="D47" i="77"/>
  <c r="C47" i="77"/>
  <c r="D44" i="77"/>
  <c r="C44" i="77"/>
  <c r="D36" i="77"/>
  <c r="C36" i="77"/>
  <c r="D31" i="77"/>
  <c r="C31" i="77"/>
  <c r="D29" i="77"/>
  <c r="C29" i="77"/>
  <c r="D25" i="77"/>
  <c r="C25" i="77"/>
  <c r="D14" i="77"/>
  <c r="C14" i="77"/>
  <c r="C8" i="77"/>
  <c r="E8" i="77" l="1"/>
  <c r="F47" i="76"/>
  <c r="F46" i="76"/>
  <c r="F44" i="76"/>
  <c r="F43" i="76"/>
  <c r="F42" i="76"/>
  <c r="F41" i="76"/>
  <c r="F40" i="76"/>
  <c r="F39" i="76"/>
  <c r="F37" i="76"/>
  <c r="F36" i="76"/>
  <c r="F34" i="76"/>
  <c r="F32" i="76"/>
  <c r="F31" i="76"/>
  <c r="F29" i="76"/>
  <c r="F28" i="76"/>
  <c r="F26" i="76"/>
  <c r="F23" i="76"/>
  <c r="F22" i="76"/>
  <c r="F21" i="76"/>
  <c r="F20" i="76"/>
  <c r="F19" i="76"/>
  <c r="F18" i="76"/>
  <c r="F17" i="76"/>
  <c r="F16" i="76"/>
  <c r="F15" i="76"/>
  <c r="F14" i="76"/>
  <c r="F13" i="76"/>
  <c r="F12" i="76"/>
  <c r="F11" i="76"/>
  <c r="F10" i="76"/>
  <c r="F9" i="76"/>
  <c r="E45" i="76"/>
  <c r="E44" i="76"/>
  <c r="E43" i="76"/>
  <c r="E40" i="76"/>
  <c r="E38" i="76"/>
  <c r="E37" i="76"/>
  <c r="E36" i="76"/>
  <c r="E33" i="76"/>
  <c r="E31" i="76"/>
  <c r="E29" i="76"/>
  <c r="E28" i="76"/>
  <c r="E27" i="76"/>
  <c r="E26" i="76"/>
  <c r="E25" i="76"/>
  <c r="E22" i="76"/>
  <c r="E21" i="76"/>
  <c r="E20" i="76"/>
  <c r="E19" i="76"/>
  <c r="E18" i="76"/>
  <c r="E17" i="76"/>
  <c r="E15" i="76"/>
  <c r="E14" i="76"/>
  <c r="E13" i="76"/>
  <c r="E9" i="76"/>
  <c r="D35" i="76" l="1"/>
  <c r="D30" i="76"/>
  <c r="D8" i="76"/>
  <c r="F8" i="76" s="1"/>
  <c r="D46" i="76"/>
  <c r="C46" i="76"/>
  <c r="D43" i="76"/>
  <c r="C43" i="76"/>
  <c r="C35" i="76"/>
  <c r="C30" i="76"/>
  <c r="D28" i="76"/>
  <c r="C28" i="76"/>
  <c r="D24" i="76"/>
  <c r="C24" i="76"/>
  <c r="D13" i="76"/>
  <c r="C13" i="76"/>
  <c r="C8" i="76"/>
  <c r="E30" i="76" l="1"/>
  <c r="F30" i="76"/>
  <c r="F24" i="76"/>
  <c r="E24" i="76"/>
  <c r="F35" i="76"/>
  <c r="E35" i="76"/>
  <c r="E8" i="76"/>
  <c r="F43" i="75"/>
  <c r="F42" i="75"/>
  <c r="F41" i="75"/>
  <c r="F40" i="75"/>
  <c r="F39" i="75"/>
  <c r="F38" i="75"/>
  <c r="F37" i="75"/>
  <c r="F36" i="75"/>
  <c r="F35" i="75"/>
  <c r="F34" i="75"/>
  <c r="F33" i="75"/>
  <c r="F32" i="75"/>
  <c r="F31" i="75"/>
  <c r="F30" i="75"/>
  <c r="F29" i="75"/>
  <c r="F28" i="75"/>
  <c r="F27" i="75"/>
  <c r="F26" i="75"/>
  <c r="F25" i="75"/>
  <c r="F24" i="75"/>
  <c r="F23" i="75"/>
  <c r="F22" i="75"/>
  <c r="F21" i="75"/>
  <c r="F20" i="75"/>
  <c r="F19" i="75"/>
  <c r="F18" i="75"/>
  <c r="F17" i="75"/>
  <c r="F16" i="75"/>
  <c r="F15" i="75"/>
  <c r="F14" i="75"/>
  <c r="F13" i="75"/>
  <c r="F11" i="75"/>
  <c r="F10" i="75"/>
  <c r="F9" i="75"/>
  <c r="E40" i="75"/>
  <c r="E39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1" i="75"/>
  <c r="E20" i="75"/>
  <c r="E19" i="75"/>
  <c r="E18" i="75"/>
  <c r="E17" i="75"/>
  <c r="E16" i="75"/>
  <c r="E14" i="75"/>
  <c r="E13" i="75"/>
  <c r="E9" i="75"/>
  <c r="D42" i="75"/>
  <c r="C42" i="75"/>
  <c r="D8" i="75"/>
  <c r="D39" i="75"/>
  <c r="C39" i="75"/>
  <c r="D33" i="75"/>
  <c r="C33" i="75"/>
  <c r="D29" i="75"/>
  <c r="C29" i="75"/>
  <c r="D27" i="75"/>
  <c r="C27" i="75"/>
  <c r="D23" i="75"/>
  <c r="C23" i="75"/>
  <c r="D12" i="75"/>
  <c r="E12" i="75" s="1"/>
  <c r="C12" i="75"/>
  <c r="F8" i="75"/>
  <c r="C8" i="75"/>
  <c r="F12" i="75" l="1"/>
  <c r="E8" i="75"/>
  <c r="F42" i="74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E42" i="74"/>
  <c r="E41" i="74"/>
  <c r="E40" i="74"/>
  <c r="E38" i="74"/>
  <c r="E37" i="74"/>
  <c r="E36" i="74"/>
  <c r="E35" i="74"/>
  <c r="E34" i="74"/>
  <c r="E33" i="74"/>
  <c r="E32" i="74"/>
  <c r="E31" i="74"/>
  <c r="E30" i="74"/>
  <c r="E29" i="74"/>
  <c r="E28" i="74"/>
  <c r="E27" i="74"/>
  <c r="E26" i="74"/>
  <c r="E25" i="74"/>
  <c r="E24" i="74"/>
  <c r="E22" i="74"/>
  <c r="E21" i="74"/>
  <c r="E20" i="74"/>
  <c r="E19" i="74"/>
  <c r="E18" i="74"/>
  <c r="E17" i="74"/>
  <c r="E15" i="74"/>
  <c r="E14" i="74"/>
  <c r="E13" i="74"/>
  <c r="E9" i="74"/>
  <c r="D8" i="74"/>
  <c r="E8" i="74" s="1"/>
  <c r="D40" i="74"/>
  <c r="C40" i="74"/>
  <c r="D34" i="74"/>
  <c r="C34" i="74"/>
  <c r="D30" i="74"/>
  <c r="C30" i="74"/>
  <c r="D28" i="74"/>
  <c r="C28" i="74"/>
  <c r="D24" i="74"/>
  <c r="C24" i="74"/>
  <c r="D13" i="74"/>
  <c r="C13" i="74"/>
  <c r="C8" i="74"/>
  <c r="F8" i="74" l="1"/>
  <c r="E9" i="73"/>
  <c r="E21" i="73"/>
  <c r="E24" i="73"/>
  <c r="E31" i="73"/>
  <c r="E41" i="73"/>
  <c r="C23" i="73"/>
  <c r="F23" i="73" s="1"/>
  <c r="F41" i="73"/>
  <c r="F40" i="73"/>
  <c r="E40" i="73"/>
  <c r="D39" i="73"/>
  <c r="E39" i="73" s="1"/>
  <c r="C39" i="73"/>
  <c r="F38" i="73"/>
  <c r="F37" i="73"/>
  <c r="E37" i="73"/>
  <c r="F36" i="73"/>
  <c r="E36" i="73"/>
  <c r="F35" i="73"/>
  <c r="E35" i="73"/>
  <c r="F34" i="73"/>
  <c r="E34" i="73"/>
  <c r="D33" i="73"/>
  <c r="C33" i="73"/>
  <c r="F32" i="73"/>
  <c r="E32" i="73"/>
  <c r="F31" i="73"/>
  <c r="F30" i="73"/>
  <c r="E30" i="73"/>
  <c r="D29" i="73"/>
  <c r="C29" i="73"/>
  <c r="F28" i="73"/>
  <c r="E28" i="73"/>
  <c r="D27" i="73"/>
  <c r="C27" i="73"/>
  <c r="F26" i="73"/>
  <c r="E26" i="73"/>
  <c r="F25" i="73"/>
  <c r="E25" i="73"/>
  <c r="F24" i="73"/>
  <c r="D23" i="73"/>
  <c r="F22" i="73"/>
  <c r="F21" i="73"/>
  <c r="F20" i="73"/>
  <c r="E20" i="73"/>
  <c r="F19" i="73"/>
  <c r="E19" i="73"/>
  <c r="F18" i="73"/>
  <c r="E18" i="73"/>
  <c r="F17" i="73"/>
  <c r="E17" i="73"/>
  <c r="F16" i="73"/>
  <c r="F15" i="73"/>
  <c r="F14" i="73"/>
  <c r="E14" i="73"/>
  <c r="F13" i="73"/>
  <c r="E13" i="73"/>
  <c r="D12" i="73"/>
  <c r="C12" i="73"/>
  <c r="F11" i="73"/>
  <c r="F10" i="73"/>
  <c r="F9" i="73"/>
  <c r="D8" i="73"/>
  <c r="E8" i="73" s="1"/>
  <c r="C8" i="73"/>
  <c r="F29" i="73" l="1"/>
  <c r="F33" i="73"/>
  <c r="E33" i="73"/>
  <c r="E29" i="73"/>
  <c r="E27" i="73"/>
  <c r="E23" i="73"/>
  <c r="F12" i="73"/>
  <c r="E12" i="73"/>
  <c r="F8" i="73"/>
  <c r="F27" i="73"/>
  <c r="F39" i="73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E40" i="72"/>
  <c r="E39" i="72"/>
  <c r="E37" i="72"/>
  <c r="E36" i="72"/>
  <c r="E35" i="72"/>
  <c r="E34" i="72"/>
  <c r="E33" i="72"/>
  <c r="E32" i="72"/>
  <c r="E30" i="72"/>
  <c r="E29" i="72"/>
  <c r="E28" i="72"/>
  <c r="E27" i="72"/>
  <c r="E26" i="72"/>
  <c r="E25" i="72"/>
  <c r="E20" i="72"/>
  <c r="E19" i="72"/>
  <c r="E18" i="72"/>
  <c r="E17" i="72"/>
  <c r="E14" i="72"/>
  <c r="E13" i="72"/>
  <c r="E12" i="72"/>
  <c r="D23" i="72"/>
  <c r="D12" i="72"/>
  <c r="D39" i="72"/>
  <c r="C39" i="72"/>
  <c r="D33" i="72"/>
  <c r="C33" i="72"/>
  <c r="D29" i="72"/>
  <c r="C29" i="72"/>
  <c r="D27" i="72"/>
  <c r="C27" i="72"/>
  <c r="C23" i="72"/>
  <c r="E23" i="72" s="1"/>
  <c r="C12" i="72"/>
  <c r="D8" i="72"/>
  <c r="C8" i="72"/>
  <c r="F8" i="72" l="1"/>
  <c r="E8" i="72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E38" i="71"/>
  <c r="E37" i="71"/>
  <c r="E35" i="71"/>
  <c r="E34" i="71"/>
  <c r="E33" i="71"/>
  <c r="E32" i="71"/>
  <c r="E31" i="71"/>
  <c r="E30" i="71"/>
  <c r="E28" i="71"/>
  <c r="E27" i="71"/>
  <c r="E26" i="71"/>
  <c r="E25" i="71"/>
  <c r="E24" i="71"/>
  <c r="E23" i="71"/>
  <c r="E22" i="71"/>
  <c r="E19" i="71"/>
  <c r="E18" i="71"/>
  <c r="E17" i="71"/>
  <c r="E16" i="71"/>
  <c r="E14" i="71"/>
  <c r="E13" i="71"/>
  <c r="E12" i="71"/>
  <c r="D37" i="71"/>
  <c r="C37" i="71"/>
  <c r="D31" i="71"/>
  <c r="C31" i="71"/>
  <c r="D27" i="71"/>
  <c r="C27" i="71"/>
  <c r="D25" i="71"/>
  <c r="C25" i="71"/>
  <c r="D22" i="71"/>
  <c r="C22" i="71"/>
  <c r="D12" i="71"/>
  <c r="C12" i="71"/>
  <c r="D8" i="71"/>
  <c r="F8" i="71" s="1"/>
  <c r="C8" i="71"/>
  <c r="E8" i="71" l="1"/>
  <c r="F39" i="70"/>
  <c r="F38" i="70"/>
  <c r="F37" i="70"/>
  <c r="F36" i="70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1" i="70"/>
  <c r="F10" i="70"/>
  <c r="F9" i="70"/>
  <c r="E38" i="70"/>
  <c r="E35" i="70"/>
  <c r="E34" i="70"/>
  <c r="E33" i="70"/>
  <c r="E32" i="70"/>
  <c r="E31" i="70"/>
  <c r="E30" i="70"/>
  <c r="E28" i="70"/>
  <c r="E27" i="70"/>
  <c r="E26" i="70"/>
  <c r="E25" i="70"/>
  <c r="E24" i="70"/>
  <c r="E23" i="70"/>
  <c r="E22" i="70"/>
  <c r="E19" i="70"/>
  <c r="E18" i="70"/>
  <c r="E17" i="70"/>
  <c r="E16" i="70"/>
  <c r="E14" i="70"/>
  <c r="E13" i="70"/>
  <c r="C37" i="70"/>
  <c r="D37" i="70"/>
  <c r="E37" i="70" s="1"/>
  <c r="D31" i="70"/>
  <c r="C31" i="70"/>
  <c r="D27" i="70"/>
  <c r="C27" i="70"/>
  <c r="D25" i="70"/>
  <c r="C25" i="70"/>
  <c r="D22" i="70"/>
  <c r="C22" i="70"/>
  <c r="D12" i="70"/>
  <c r="C12" i="70"/>
  <c r="F12" i="70" s="1"/>
  <c r="D8" i="70"/>
  <c r="F8" i="70" s="1"/>
  <c r="C8" i="70"/>
  <c r="E12" i="70" l="1"/>
  <c r="E8" i="70"/>
  <c r="F38" i="69"/>
  <c r="F37" i="69"/>
  <c r="F36" i="69"/>
  <c r="F35" i="69"/>
  <c r="F34" i="69"/>
  <c r="F33" i="69"/>
  <c r="F32" i="69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E38" i="69"/>
  <c r="E37" i="69"/>
  <c r="E35" i="69"/>
  <c r="E33" i="69"/>
  <c r="E32" i="69"/>
  <c r="E31" i="69"/>
  <c r="E30" i="69"/>
  <c r="E28" i="69"/>
  <c r="E27" i="69"/>
  <c r="E26" i="69"/>
  <c r="E25" i="69"/>
  <c r="E24" i="69"/>
  <c r="E23" i="69"/>
  <c r="E22" i="69"/>
  <c r="E19" i="69"/>
  <c r="E18" i="69"/>
  <c r="E17" i="69"/>
  <c r="E16" i="69"/>
  <c r="E14" i="69"/>
  <c r="E13" i="69"/>
  <c r="E12" i="69"/>
  <c r="C31" i="69" l="1"/>
  <c r="D31" i="69"/>
  <c r="D22" i="69"/>
  <c r="C22" i="69"/>
  <c r="D37" i="69"/>
  <c r="C37" i="69"/>
  <c r="D27" i="69"/>
  <c r="C27" i="69"/>
  <c r="D25" i="69"/>
  <c r="C25" i="69"/>
  <c r="D12" i="69"/>
  <c r="C12" i="69"/>
  <c r="D8" i="69"/>
  <c r="E8" i="69" s="1"/>
  <c r="C8" i="69"/>
  <c r="F8" i="69" s="1"/>
  <c r="F38" i="68" l="1"/>
  <c r="F37" i="68"/>
  <c r="F36" i="68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E35" i="68"/>
  <c r="E34" i="68"/>
  <c r="E33" i="68"/>
  <c r="E32" i="68"/>
  <c r="E29" i="68"/>
  <c r="E28" i="68"/>
  <c r="E24" i="68"/>
  <c r="E22" i="68"/>
  <c r="E19" i="68"/>
  <c r="E18" i="68"/>
  <c r="E17" i="68"/>
  <c r="E16" i="68"/>
  <c r="E14" i="68"/>
  <c r="E13" i="68"/>
  <c r="E12" i="68"/>
  <c r="D37" i="68"/>
  <c r="C37" i="68"/>
  <c r="D32" i="68"/>
  <c r="C32" i="68"/>
  <c r="D28" i="68"/>
  <c r="D26" i="68"/>
  <c r="C26" i="68"/>
  <c r="C12" i="68"/>
  <c r="D12" i="68"/>
  <c r="D8" i="68"/>
  <c r="C28" i="68" l="1"/>
  <c r="D22" i="68"/>
  <c r="C22" i="68"/>
  <c r="C8" i="68"/>
  <c r="E8" i="68" l="1"/>
  <c r="F8" i="68"/>
</calcChain>
</file>

<file path=xl/sharedStrings.xml><?xml version="1.0" encoding="utf-8"?>
<sst xmlns="http://schemas.openxmlformats.org/spreadsheetml/2006/main" count="498" uniqueCount="77">
  <si>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</si>
  <si>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</si>
  <si>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</si>
  <si>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</si>
  <si>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</si>
  <si>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</si>
  <si>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</si>
  <si>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</si>
  <si>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</si>
  <si>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</si>
  <si>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</si>
  <si>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</si>
  <si>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</si>
  <si>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</si>
  <si>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</si>
  <si>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</si>
  <si>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</si>
  <si>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</si>
  <si>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</si>
  <si>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</si>
  <si>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</si>
  <si>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</si>
  <si>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</si>
  <si>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</si>
  <si>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</si>
  <si>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</si>
  <si>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</si>
  <si>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 xml:space="preserve">управление архитектуры и градостроительства администрации города Канска </t>
  </si>
  <si>
    <t>Невыясненные поступления</t>
  </si>
  <si>
    <t>Исполнено на 01.02.2020г.</t>
  </si>
  <si>
    <t>Годовой прогноз поступления доходов на 01.02.2020г.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</si>
  <si>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01.02.2020 года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</si>
  <si>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</si>
  <si>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</si>
  <si>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</si>
  <si>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</si>
  <si>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01.03.2020 года</t>
  </si>
  <si>
    <t>Исполнено на 01.03.2020г.</t>
  </si>
  <si>
    <t>Годовой прогноз поступления доходов на 01.03.2020г.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</si>
  <si>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 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</si>
  <si>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</si>
  <si>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01.04.2020 года</t>
  </si>
  <si>
    <t>Годовой прогноз поступления доходов на 01.04.2020г.</t>
  </si>
  <si>
    <t>Исполнено на 01.04.2020г.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</si>
  <si>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</si>
  <si>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01.05.2020 года</t>
  </si>
  <si>
    <t>Годовой прогноз поступления доходов на 01.05.2020г.</t>
  </si>
  <si>
    <t>Исполнено на 01.05.2020г.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</si>
  <si>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01.06.2020 года</t>
  </si>
  <si>
    <t>Годовой прогноз поступления доходов на 01.06.2020г.</t>
  </si>
  <si>
    <t>Исполнено на 01.06.2020г.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</si>
  <si>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</si>
  <si>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01.07.2020 года</t>
  </si>
  <si>
    <t>Исполнено на 01.07.2020г.</t>
  </si>
  <si>
    <t>Годовой прогноз поступления доходов на 01.07.2020г.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</si>
  <si>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01.08.2020 года</t>
  </si>
  <si>
    <t>Исполнено на 01.08.2020г.</t>
  </si>
  <si>
    <t>Годовой прогноз поступления доходов на 01.08.2020г.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</si>
  <si>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</si>
  <si>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01.09.2020 года</t>
  </si>
  <si>
    <t>Исполнено на 01.09.2020г.</t>
  </si>
  <si>
    <t>Годовой прогноз поступления доходов на 01.09.2020г.</t>
  </si>
  <si>
    <t>Контрольно-счетная комиссия города Канска</t>
  </si>
  <si>
    <t>Административные штрафы, установленные Главой 19 кодекса РФ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</si>
  <si>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св1000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</si>
  <si>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01.10.2020 года</t>
  </si>
  <si>
    <t>Годовой прогноз поступления доходов на 01.10.2020г.</t>
  </si>
  <si>
    <t>Исполнено на 01.10.2020г.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</si>
  <si>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</si>
  <si>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Исполнено на 01.11.2020г.</t>
  </si>
  <si>
    <t>Годовой прогноз поступления доходов на 01.11.2020г.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</si>
  <si>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01.11.2020 года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</si>
  <si>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</si>
  <si>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01.12.2020 года</t>
  </si>
  <si>
    <t>Исполнено на 01.12.2020г.</t>
  </si>
  <si>
    <t>Годовой прогноз поступления доходов на 01.12.2020г.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</si>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</sst>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workbookViewId="0">
      <selection activeCell="B8" sqref="B8"/>
    </sheetView>
  </sheetViews>
  <sheetFormatPr defaultColWidth="0" defaultRowHeight="15" zeroHeight="1" x14ac:dyDescent="0.25"/>
  <cols>
    <col min="1" max="1" width="5.42578125" style="38" customWidth="1"/>
    <col min="2" max="2" width="68.140625" style="43" customWidth="1"/>
    <col min="3" max="3" width="19.140625" style="39" customWidth="1"/>
    <col min="4" max="4" width="14.42578125" style="39" customWidth="1"/>
    <col min="5" max="5" width="12" style="39" customWidth="1"/>
    <col min="6" max="6" width="16.28515625" style="39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4" t="s">
        <v>73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53"/>
      <c r="C3" s="40"/>
      <c r="D3" s="40"/>
      <c r="E3" s="40"/>
      <c r="F3" s="40"/>
      <c r="G3" s="20"/>
      <c r="H3" s="20"/>
      <c r="I3" s="20"/>
      <c r="J3" s="20"/>
      <c r="K3" s="20"/>
      <c r="L3" s="20"/>
      <c r="M3" s="20"/>
    </row>
    <row r="4" spans="1:13" x14ac:dyDescent="0.25">
      <c r="F4" s="60" t="s">
        <v>6</v>
      </c>
    </row>
    <row r="5" spans="1:13" ht="29.25" customHeight="1" x14ac:dyDescent="0.25">
      <c r="A5" s="55" t="s">
        <v>0</v>
      </c>
      <c r="B5" s="56" t="s">
        <v>1</v>
      </c>
      <c r="C5" s="57" t="s">
        <v>75</v>
      </c>
      <c r="D5" s="57" t="s">
        <v>74</v>
      </c>
      <c r="E5" s="57"/>
      <c r="F5" s="57"/>
    </row>
    <row r="6" spans="1:13" ht="36" customHeight="1" x14ac:dyDescent="0.25">
      <c r="A6" s="55"/>
      <c r="B6" s="56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6"/>
      <c r="C7" s="57"/>
      <c r="D7" s="57"/>
      <c r="E7" s="52" t="s">
        <v>4</v>
      </c>
      <c r="F7" s="52" t="s">
        <v>5</v>
      </c>
    </row>
    <row r="8" spans="1:13" s="18" customFormat="1" ht="21" customHeight="1" x14ac:dyDescent="0.2">
      <c r="A8" s="11">
        <v>1</v>
      </c>
      <c r="B8" s="44" t="s">
        <v>7</v>
      </c>
      <c r="C8" s="8">
        <f>C9+C11+C13+C12+C10</f>
        <v>111.7</v>
      </c>
      <c r="D8" s="8">
        <f>D9+D11+D13+D12+D10</f>
        <v>96.1</v>
      </c>
      <c r="E8" s="8">
        <f>D8/C8*100</f>
        <v>86.034019695613239</v>
      </c>
      <c r="F8" s="8">
        <f>D8-C8</f>
        <v>-15.600000000000009</v>
      </c>
    </row>
    <row r="9" spans="1:13" ht="81" customHeight="1" x14ac:dyDescent="0.25">
      <c r="A9" s="6">
        <v>2</v>
      </c>
      <c r="B9" s="26" t="s">
        <v>13</v>
      </c>
      <c r="C9" s="52">
        <v>41.3</v>
      </c>
      <c r="D9" s="52">
        <v>6.1</v>
      </c>
      <c r="E9" s="52">
        <f t="shared" ref="E9:E48" si="0">D9/C9*100</f>
        <v>14.769975786924942</v>
      </c>
      <c r="F9" s="52">
        <f t="shared" ref="F9:F48" si="1">D9-C9</f>
        <v>-35.199999999999996</v>
      </c>
    </row>
    <row r="10" spans="1:13" ht="49.5" customHeight="1" x14ac:dyDescent="0.25">
      <c r="A10" s="6">
        <v>3</v>
      </c>
      <c r="B10" s="26" t="s">
        <v>76</v>
      </c>
      <c r="C10" s="52">
        <v>0</v>
      </c>
      <c r="D10" s="52">
        <v>16.899999999999999</v>
      </c>
      <c r="E10" s="52"/>
      <c r="F10" s="52">
        <f t="shared" si="1"/>
        <v>16.899999999999999</v>
      </c>
    </row>
    <row r="11" spans="1:13" ht="48.75" customHeight="1" x14ac:dyDescent="0.25">
      <c r="A11" s="6">
        <v>4</v>
      </c>
      <c r="B11" s="26" t="s">
        <v>32</v>
      </c>
      <c r="C11" s="52">
        <v>70.400000000000006</v>
      </c>
      <c r="D11" s="52">
        <v>0</v>
      </c>
      <c r="E11" s="52"/>
      <c r="F11" s="52">
        <f t="shared" si="1"/>
        <v>-70.400000000000006</v>
      </c>
    </row>
    <row r="12" spans="1:13" ht="63" customHeight="1" x14ac:dyDescent="0.25">
      <c r="A12" s="6">
        <v>5</v>
      </c>
      <c r="B12" s="26" t="s">
        <v>39</v>
      </c>
      <c r="C12" s="52">
        <v>0</v>
      </c>
      <c r="D12" s="52">
        <v>1.2</v>
      </c>
      <c r="E12" s="52"/>
      <c r="F12" s="52">
        <f t="shared" si="1"/>
        <v>1.2</v>
      </c>
    </row>
    <row r="13" spans="1:13" ht="69" customHeight="1" x14ac:dyDescent="0.25">
      <c r="A13" s="6">
        <v>6</v>
      </c>
      <c r="B13" s="26" t="s">
        <v>33</v>
      </c>
      <c r="C13" s="52">
        <v>0</v>
      </c>
      <c r="D13" s="52">
        <v>71.900000000000006</v>
      </c>
      <c r="E13" s="52"/>
      <c r="F13" s="52">
        <f t="shared" si="1"/>
        <v>71.900000000000006</v>
      </c>
    </row>
    <row r="14" spans="1:13" s="18" customFormat="1" ht="33.75" customHeight="1" x14ac:dyDescent="0.2">
      <c r="A14" s="11">
        <v>7</v>
      </c>
      <c r="B14" s="45" t="s">
        <v>21</v>
      </c>
      <c r="C14" s="8">
        <f>C15+C16+C18+C19+C20+C21+C22+C23+C24</f>
        <v>40447.200000000004</v>
      </c>
      <c r="D14" s="8">
        <f>D15+D16+D18+D19+D20+D21+D22+D23+D24+D17</f>
        <v>32368.7</v>
      </c>
      <c r="E14" s="8">
        <f t="shared" si="0"/>
        <v>80.027047607745388</v>
      </c>
      <c r="F14" s="8">
        <f t="shared" si="1"/>
        <v>-8078.5000000000036</v>
      </c>
    </row>
    <row r="15" spans="1:13" ht="81" customHeight="1" x14ac:dyDescent="0.25">
      <c r="A15" s="6">
        <v>8</v>
      </c>
      <c r="B15" s="26" t="s">
        <v>8</v>
      </c>
      <c r="C15" s="52">
        <v>18582.400000000001</v>
      </c>
      <c r="D15" s="52">
        <v>10514.9</v>
      </c>
      <c r="E15" s="52">
        <f t="shared" si="0"/>
        <v>56.585263475116236</v>
      </c>
      <c r="F15" s="52">
        <f t="shared" si="1"/>
        <v>-8067.5000000000018</v>
      </c>
    </row>
    <row r="16" spans="1:13" ht="33.75" customHeight="1" x14ac:dyDescent="0.25">
      <c r="A16" s="6">
        <v>9</v>
      </c>
      <c r="B16" s="26" t="s">
        <v>20</v>
      </c>
      <c r="C16" s="52">
        <v>7575.5</v>
      </c>
      <c r="D16" s="52">
        <v>6290.2</v>
      </c>
      <c r="E16" s="52">
        <f t="shared" si="0"/>
        <v>83.033463137746679</v>
      </c>
      <c r="F16" s="52">
        <f t="shared" si="1"/>
        <v>-1285.3000000000002</v>
      </c>
    </row>
    <row r="17" spans="1:6" ht="110.25" customHeight="1" x14ac:dyDescent="0.25">
      <c r="A17" s="6">
        <v>10</v>
      </c>
      <c r="B17" s="26" t="s">
        <v>51</v>
      </c>
      <c r="C17" s="52">
        <v>0</v>
      </c>
      <c r="D17" s="52">
        <v>1.8</v>
      </c>
      <c r="E17" s="52"/>
      <c r="F17" s="52">
        <f t="shared" si="1"/>
        <v>1.8</v>
      </c>
    </row>
    <row r="18" spans="1:6" ht="52.5" customHeight="1" x14ac:dyDescent="0.25">
      <c r="A18" s="6">
        <v>11</v>
      </c>
      <c r="B18" s="26" t="s">
        <v>17</v>
      </c>
      <c r="C18" s="52">
        <v>394.2</v>
      </c>
      <c r="D18" s="52">
        <v>394.2</v>
      </c>
      <c r="E18" s="52">
        <f t="shared" si="0"/>
        <v>100</v>
      </c>
      <c r="F18" s="52">
        <f t="shared" si="1"/>
        <v>0</v>
      </c>
    </row>
    <row r="19" spans="1:6" ht="81" customHeight="1" x14ac:dyDescent="0.25">
      <c r="A19" s="6">
        <v>12</v>
      </c>
      <c r="B19" s="26" t="s">
        <v>13</v>
      </c>
      <c r="C19" s="52">
        <v>6797.9</v>
      </c>
      <c r="D19" s="52">
        <v>6208.3</v>
      </c>
      <c r="E19" s="52">
        <f t="shared" si="0"/>
        <v>91.326733255858443</v>
      </c>
      <c r="F19" s="52">
        <f t="shared" si="1"/>
        <v>-589.59999999999945</v>
      </c>
    </row>
    <row r="20" spans="1:6" ht="31.5" customHeight="1" x14ac:dyDescent="0.25">
      <c r="A20" s="6">
        <v>13</v>
      </c>
      <c r="B20" s="26" t="s">
        <v>11</v>
      </c>
      <c r="C20" s="52">
        <v>1039.8</v>
      </c>
      <c r="D20" s="52">
        <v>844.9</v>
      </c>
      <c r="E20" s="52">
        <f t="shared" si="0"/>
        <v>81.256010771302172</v>
      </c>
      <c r="F20" s="52">
        <f t="shared" si="1"/>
        <v>-194.89999999999998</v>
      </c>
    </row>
    <row r="21" spans="1:6" ht="77.25" customHeight="1" x14ac:dyDescent="0.25">
      <c r="A21" s="6">
        <v>14</v>
      </c>
      <c r="B21" s="26" t="s">
        <v>58</v>
      </c>
      <c r="C21" s="52">
        <v>2609.3000000000002</v>
      </c>
      <c r="D21" s="52">
        <v>2849.4</v>
      </c>
      <c r="E21" s="52">
        <f t="shared" si="0"/>
        <v>109.20170160579465</v>
      </c>
      <c r="F21" s="52">
        <f t="shared" si="1"/>
        <v>240.09999999999991</v>
      </c>
    </row>
    <row r="22" spans="1:6" ht="66" customHeight="1" x14ac:dyDescent="0.25">
      <c r="A22" s="6">
        <v>15</v>
      </c>
      <c r="B22" s="26" t="s">
        <v>18</v>
      </c>
      <c r="C22" s="52">
        <v>3383.2</v>
      </c>
      <c r="D22" s="52">
        <v>5148.6000000000004</v>
      </c>
      <c r="E22" s="52">
        <f t="shared" si="0"/>
        <v>152.18136675336962</v>
      </c>
      <c r="F22" s="52">
        <f t="shared" si="1"/>
        <v>1765.4000000000005</v>
      </c>
    </row>
    <row r="23" spans="1:6" ht="65.25" customHeight="1" x14ac:dyDescent="0.25">
      <c r="A23" s="6">
        <v>16</v>
      </c>
      <c r="B23" s="26" t="s">
        <v>34</v>
      </c>
      <c r="C23" s="52">
        <v>64.900000000000006</v>
      </c>
      <c r="D23" s="52">
        <v>85.9</v>
      </c>
      <c r="E23" s="52">
        <f t="shared" si="0"/>
        <v>132.35747303543914</v>
      </c>
      <c r="F23" s="52">
        <f t="shared" si="1"/>
        <v>21</v>
      </c>
    </row>
    <row r="24" spans="1:6" ht="16.5" customHeight="1" x14ac:dyDescent="0.25">
      <c r="A24" s="6">
        <v>17</v>
      </c>
      <c r="B24" s="26" t="s">
        <v>28</v>
      </c>
      <c r="C24" s="52">
        <v>0</v>
      </c>
      <c r="D24" s="52">
        <v>30.5</v>
      </c>
      <c r="E24" s="52"/>
      <c r="F24" s="52">
        <f t="shared" si="1"/>
        <v>30.5</v>
      </c>
    </row>
    <row r="25" spans="1:6" s="18" customFormat="1" ht="19.5" customHeight="1" x14ac:dyDescent="0.2">
      <c r="A25" s="11">
        <v>18</v>
      </c>
      <c r="B25" s="45" t="s">
        <v>22</v>
      </c>
      <c r="C25" s="12">
        <f>C27+C28+C26</f>
        <v>1795622.3</v>
      </c>
      <c r="D25" s="12">
        <f>D27+D28+D26</f>
        <v>1474887.2000000002</v>
      </c>
      <c r="E25" s="8">
        <f t="shared" si="0"/>
        <v>82.137941815492056</v>
      </c>
      <c r="F25" s="8">
        <f t="shared" si="1"/>
        <v>-320735.09999999986</v>
      </c>
    </row>
    <row r="26" spans="1:6" ht="20.25" customHeight="1" x14ac:dyDescent="0.25">
      <c r="A26" s="6">
        <v>19</v>
      </c>
      <c r="B26" s="26" t="s">
        <v>44</v>
      </c>
      <c r="C26" s="22">
        <v>2.6</v>
      </c>
      <c r="D26" s="22">
        <v>2.6</v>
      </c>
      <c r="E26" s="52">
        <f t="shared" si="0"/>
        <v>100</v>
      </c>
      <c r="F26" s="52"/>
    </row>
    <row r="27" spans="1:6" ht="31.5" x14ac:dyDescent="0.25">
      <c r="A27" s="6">
        <v>20</v>
      </c>
      <c r="B27" s="27" t="s">
        <v>9</v>
      </c>
      <c r="C27" s="21">
        <v>1807431.4</v>
      </c>
      <c r="D27" s="52">
        <v>1486696.3</v>
      </c>
      <c r="E27" s="52">
        <f t="shared" si="0"/>
        <v>82.254646013121175</v>
      </c>
      <c r="F27" s="52">
        <f t="shared" si="1"/>
        <v>-320735.09999999986</v>
      </c>
    </row>
    <row r="28" spans="1:6" ht="47.25" x14ac:dyDescent="0.25">
      <c r="A28" s="6">
        <v>21</v>
      </c>
      <c r="B28" s="46" t="s">
        <v>10</v>
      </c>
      <c r="C28" s="52">
        <v>-11811.7</v>
      </c>
      <c r="D28" s="52">
        <v>-11811.7</v>
      </c>
      <c r="E28" s="52">
        <f t="shared" si="0"/>
        <v>100</v>
      </c>
      <c r="F28" s="52"/>
    </row>
    <row r="29" spans="1:6" s="18" customFormat="1" ht="51" customHeight="1" x14ac:dyDescent="0.2">
      <c r="A29" s="11">
        <v>22</v>
      </c>
      <c r="B29" s="45" t="s">
        <v>19</v>
      </c>
      <c r="C29" s="8">
        <f>C30</f>
        <v>1206.5</v>
      </c>
      <c r="D29" s="8">
        <f>D30</f>
        <v>995.1</v>
      </c>
      <c r="E29" s="8">
        <f t="shared" si="0"/>
        <v>82.478242851222547</v>
      </c>
      <c r="F29" s="8">
        <f t="shared" si="1"/>
        <v>-211.39999999999998</v>
      </c>
    </row>
    <row r="30" spans="1:6" ht="35.25" customHeight="1" x14ac:dyDescent="0.25">
      <c r="A30" s="6">
        <v>23</v>
      </c>
      <c r="B30" s="27" t="s">
        <v>26</v>
      </c>
      <c r="C30" s="52">
        <v>1206.5</v>
      </c>
      <c r="D30" s="52">
        <v>995.1</v>
      </c>
      <c r="E30" s="52">
        <f t="shared" si="0"/>
        <v>82.478242851222547</v>
      </c>
      <c r="F30" s="52">
        <f t="shared" si="1"/>
        <v>-211.39999999999998</v>
      </c>
    </row>
    <row r="31" spans="1:6" s="18" customFormat="1" ht="18.75" customHeight="1" x14ac:dyDescent="0.2">
      <c r="A31" s="11">
        <v>24</v>
      </c>
      <c r="B31" s="45" t="s">
        <v>23</v>
      </c>
      <c r="C31" s="8">
        <f>SUM(C32:C35)</f>
        <v>257.39999999999998</v>
      </c>
      <c r="D31" s="8">
        <f>D32+D35+D34+D33</f>
        <v>147.80000000000001</v>
      </c>
      <c r="E31" s="8">
        <f t="shared" si="0"/>
        <v>57.420357420357426</v>
      </c>
      <c r="F31" s="8">
        <f t="shared" si="1"/>
        <v>-109.59999999999997</v>
      </c>
    </row>
    <row r="32" spans="1:6" ht="31.5" x14ac:dyDescent="0.25">
      <c r="A32" s="6">
        <v>25</v>
      </c>
      <c r="B32" s="27" t="s">
        <v>11</v>
      </c>
      <c r="C32" s="52">
        <v>158</v>
      </c>
      <c r="D32" s="52">
        <v>84.3</v>
      </c>
      <c r="E32" s="52">
        <f t="shared" si="0"/>
        <v>53.35443037974683</v>
      </c>
      <c r="F32" s="52">
        <f t="shared" si="1"/>
        <v>-73.7</v>
      </c>
    </row>
    <row r="33" spans="1:7" ht="18" customHeight="1" x14ac:dyDescent="0.25">
      <c r="A33" s="6">
        <v>26</v>
      </c>
      <c r="B33" s="27" t="s">
        <v>40</v>
      </c>
      <c r="C33" s="52">
        <v>0</v>
      </c>
      <c r="D33" s="52">
        <v>52.1</v>
      </c>
      <c r="E33" s="52"/>
      <c r="F33" s="52">
        <f t="shared" si="1"/>
        <v>52.1</v>
      </c>
    </row>
    <row r="34" spans="1:7" ht="63" customHeight="1" x14ac:dyDescent="0.25">
      <c r="A34" s="6">
        <v>27</v>
      </c>
      <c r="B34" s="27" t="s">
        <v>39</v>
      </c>
      <c r="C34" s="52">
        <v>11.4</v>
      </c>
      <c r="D34" s="52">
        <v>11.4</v>
      </c>
      <c r="E34" s="52">
        <f t="shared" si="0"/>
        <v>100</v>
      </c>
      <c r="F34" s="52"/>
    </row>
    <row r="35" spans="1:7" ht="18" customHeight="1" x14ac:dyDescent="0.25">
      <c r="A35" s="6">
        <v>28</v>
      </c>
      <c r="B35" s="47" t="s">
        <v>12</v>
      </c>
      <c r="C35" s="52">
        <v>88</v>
      </c>
      <c r="D35" s="52">
        <v>0</v>
      </c>
      <c r="E35" s="52"/>
      <c r="F35" s="52">
        <f t="shared" si="1"/>
        <v>-88</v>
      </c>
      <c r="G35" s="19"/>
    </row>
    <row r="36" spans="1:7" s="18" customFormat="1" ht="31.5" x14ac:dyDescent="0.2">
      <c r="A36" s="11">
        <v>29</v>
      </c>
      <c r="B36" s="45" t="s">
        <v>24</v>
      </c>
      <c r="C36" s="8">
        <f>C37+C38+C43+C42+C39</f>
        <v>13470.1</v>
      </c>
      <c r="D36" s="8">
        <f>SUM(D37:D43)</f>
        <v>14075.399999999998</v>
      </c>
      <c r="E36" s="8">
        <f t="shared" si="0"/>
        <v>104.49365632029458</v>
      </c>
      <c r="F36" s="8">
        <f t="shared" si="1"/>
        <v>605.29999999999745</v>
      </c>
    </row>
    <row r="37" spans="1:7" ht="99.75" customHeight="1" x14ac:dyDescent="0.25">
      <c r="A37" s="6">
        <v>30</v>
      </c>
      <c r="B37" s="26" t="s">
        <v>15</v>
      </c>
      <c r="C37" s="52">
        <v>104</v>
      </c>
      <c r="D37" s="52">
        <v>120</v>
      </c>
      <c r="E37" s="52">
        <f t="shared" si="0"/>
        <v>115.38461538461537</v>
      </c>
      <c r="F37" s="52">
        <f t="shared" si="1"/>
        <v>16</v>
      </c>
    </row>
    <row r="38" spans="1:7" ht="79.5" customHeight="1" x14ac:dyDescent="0.25">
      <c r="A38" s="6">
        <v>31</v>
      </c>
      <c r="B38" s="26" t="s">
        <v>25</v>
      </c>
      <c r="C38" s="52">
        <v>10955.7</v>
      </c>
      <c r="D38" s="52">
        <v>11982.8</v>
      </c>
      <c r="E38" s="52">
        <f t="shared" si="0"/>
        <v>109.37502852396467</v>
      </c>
      <c r="F38" s="52">
        <f t="shared" si="1"/>
        <v>1027.0999999999985</v>
      </c>
    </row>
    <row r="39" spans="1:7" ht="18" customHeight="1" x14ac:dyDescent="0.25">
      <c r="A39" s="6">
        <v>32</v>
      </c>
      <c r="B39" s="26" t="s">
        <v>40</v>
      </c>
      <c r="C39" s="52">
        <v>604.9</v>
      </c>
      <c r="D39" s="52">
        <v>605.29999999999995</v>
      </c>
      <c r="E39" s="52">
        <f t="shared" si="0"/>
        <v>100.06612663250122</v>
      </c>
      <c r="F39" s="52">
        <f t="shared" si="1"/>
        <v>0.39999999999997726</v>
      </c>
    </row>
    <row r="40" spans="1:7" ht="141.75" customHeight="1" x14ac:dyDescent="0.25">
      <c r="A40" s="6">
        <v>33</v>
      </c>
      <c r="B40" s="26" t="s">
        <v>68</v>
      </c>
      <c r="C40" s="52">
        <v>0</v>
      </c>
      <c r="D40" s="52">
        <v>6.9</v>
      </c>
      <c r="E40" s="52"/>
      <c r="F40" s="52">
        <f t="shared" si="1"/>
        <v>6.9</v>
      </c>
    </row>
    <row r="41" spans="1:7" ht="110.25" customHeight="1" x14ac:dyDescent="0.25">
      <c r="A41" s="6">
        <v>34</v>
      </c>
      <c r="B41" s="26" t="s">
        <v>72</v>
      </c>
      <c r="C41" s="52">
        <v>0</v>
      </c>
      <c r="D41" s="52">
        <v>6.5</v>
      </c>
      <c r="E41" s="52"/>
      <c r="F41" s="52">
        <f t="shared" si="1"/>
        <v>6.5</v>
      </c>
    </row>
    <row r="42" spans="1:7" ht="64.5" customHeight="1" x14ac:dyDescent="0.25">
      <c r="A42" s="6">
        <v>35</v>
      </c>
      <c r="B42" s="27" t="s">
        <v>35</v>
      </c>
      <c r="C42" s="52">
        <v>965.5</v>
      </c>
      <c r="D42" s="52">
        <v>918.5</v>
      </c>
      <c r="E42" s="52">
        <f t="shared" si="0"/>
        <v>95.132055929570171</v>
      </c>
      <c r="F42" s="52">
        <f t="shared" si="1"/>
        <v>-47</v>
      </c>
    </row>
    <row r="43" spans="1:7" ht="19.5" customHeight="1" x14ac:dyDescent="0.25">
      <c r="A43" s="6">
        <v>36</v>
      </c>
      <c r="B43" s="26" t="s">
        <v>12</v>
      </c>
      <c r="C43" s="52">
        <v>840</v>
      </c>
      <c r="D43" s="52">
        <v>435.4</v>
      </c>
      <c r="E43" s="52">
        <f t="shared" si="0"/>
        <v>51.833333333333329</v>
      </c>
      <c r="F43" s="52">
        <f t="shared" si="1"/>
        <v>-404.6</v>
      </c>
    </row>
    <row r="44" spans="1:7" s="18" customFormat="1" ht="31.5" x14ac:dyDescent="0.2">
      <c r="A44" s="11">
        <v>37</v>
      </c>
      <c r="B44" s="45" t="s">
        <v>27</v>
      </c>
      <c r="C44" s="9">
        <f>C45+C46</f>
        <v>797.5</v>
      </c>
      <c r="D44" s="9">
        <f>D45+D46</f>
        <v>782.5</v>
      </c>
      <c r="E44" s="8">
        <f t="shared" si="0"/>
        <v>98.119122257053291</v>
      </c>
      <c r="F44" s="8">
        <f t="shared" si="1"/>
        <v>-15</v>
      </c>
    </row>
    <row r="45" spans="1:7" ht="31.5" x14ac:dyDescent="0.25">
      <c r="A45" s="6">
        <v>38</v>
      </c>
      <c r="B45" s="26" t="s">
        <v>16</v>
      </c>
      <c r="C45" s="10">
        <v>50</v>
      </c>
      <c r="D45" s="10">
        <v>35</v>
      </c>
      <c r="E45" s="52">
        <f t="shared" si="0"/>
        <v>70</v>
      </c>
      <c r="F45" s="52">
        <f t="shared" si="1"/>
        <v>-15</v>
      </c>
    </row>
    <row r="46" spans="1:7" ht="20.25" customHeight="1" x14ac:dyDescent="0.25">
      <c r="A46" s="6">
        <v>39</v>
      </c>
      <c r="B46" s="26" t="s">
        <v>44</v>
      </c>
      <c r="C46" s="10">
        <v>747.5</v>
      </c>
      <c r="D46" s="10">
        <v>747.5</v>
      </c>
      <c r="E46" s="52">
        <f t="shared" si="0"/>
        <v>100</v>
      </c>
      <c r="F46" s="52"/>
    </row>
    <row r="47" spans="1:7" s="18" customFormat="1" ht="18" customHeight="1" x14ac:dyDescent="0.2">
      <c r="A47" s="11">
        <v>40</v>
      </c>
      <c r="B47" s="48" t="s">
        <v>62</v>
      </c>
      <c r="C47" s="41">
        <f>C48</f>
        <v>0</v>
      </c>
      <c r="D47" s="41">
        <f>D48</f>
        <v>20</v>
      </c>
      <c r="E47" s="8"/>
      <c r="F47" s="8">
        <f t="shared" si="1"/>
        <v>20</v>
      </c>
    </row>
    <row r="48" spans="1:7" ht="63.75" customHeight="1" x14ac:dyDescent="0.25">
      <c r="A48" s="6">
        <v>41</v>
      </c>
      <c r="B48" s="49" t="s">
        <v>63</v>
      </c>
      <c r="C48" s="42">
        <v>0</v>
      </c>
      <c r="D48" s="42">
        <v>20</v>
      </c>
      <c r="E48" s="52"/>
      <c r="F48" s="52">
        <f t="shared" si="1"/>
        <v>20</v>
      </c>
    </row>
    <row r="49" spans="1:13" x14ac:dyDescent="0.25"/>
    <row r="50" spans="1:13" x14ac:dyDescent="0.25"/>
    <row r="51" spans="1:13" x14ac:dyDescent="0.25"/>
    <row r="52" spans="1:13" x14ac:dyDescent="0.25"/>
    <row r="53" spans="1:13" x14ac:dyDescent="0.25"/>
    <row r="54" spans="1:13" x14ac:dyDescent="0.25"/>
    <row r="55" spans="1:13" x14ac:dyDescent="0.25"/>
    <row r="56" spans="1:13" x14ac:dyDescent="0.25"/>
    <row r="57" spans="1:13" s="23" customFormat="1" x14ac:dyDescent="0.25">
      <c r="A57" s="38"/>
      <c r="B57" s="43"/>
      <c r="C57" s="39"/>
      <c r="D57" s="39"/>
      <c r="E57" s="39"/>
      <c r="F57" s="39"/>
      <c r="G57" s="1"/>
      <c r="H57" s="1"/>
      <c r="I57" s="1"/>
      <c r="J57" s="1"/>
      <c r="K57" s="1"/>
      <c r="L57" s="1"/>
      <c r="M57" s="1"/>
    </row>
    <row r="58" spans="1:13" s="23" customFormat="1" x14ac:dyDescent="0.25">
      <c r="A58" s="38"/>
      <c r="B58" s="43"/>
      <c r="C58" s="39"/>
      <c r="D58" s="39"/>
      <c r="E58" s="39"/>
      <c r="F58" s="39"/>
      <c r="G58" s="1"/>
      <c r="H58" s="1"/>
      <c r="I58" s="1"/>
      <c r="J58" s="1"/>
      <c r="K58" s="1"/>
      <c r="L58" s="1"/>
      <c r="M58" s="1"/>
    </row>
    <row r="59" spans="1:13" s="23" customFormat="1" x14ac:dyDescent="0.25">
      <c r="A59" s="38"/>
      <c r="B59" s="43"/>
      <c r="C59" s="39"/>
      <c r="D59" s="39"/>
      <c r="E59" s="39"/>
      <c r="F59" s="39"/>
      <c r="G59" s="1"/>
      <c r="H59" s="1"/>
      <c r="I59" s="1"/>
      <c r="J59" s="1"/>
      <c r="K59" s="1"/>
      <c r="L59" s="1"/>
      <c r="M59" s="1"/>
    </row>
    <row r="60" spans="1:13" s="23" customFormat="1" x14ac:dyDescent="0.25">
      <c r="A60" s="38"/>
      <c r="B60" s="43"/>
      <c r="C60" s="39"/>
      <c r="D60" s="39"/>
      <c r="E60" s="39"/>
      <c r="F60" s="39"/>
      <c r="G60" s="1"/>
      <c r="H60" s="1"/>
      <c r="I60" s="1"/>
      <c r="J60" s="1"/>
      <c r="K60" s="1"/>
      <c r="L60" s="1"/>
      <c r="M60" s="1"/>
    </row>
    <row r="61" spans="1:13" s="23" customFormat="1" x14ac:dyDescent="0.25">
      <c r="A61" s="38"/>
      <c r="B61" s="43"/>
      <c r="C61" s="39"/>
      <c r="D61" s="39"/>
      <c r="E61" s="39"/>
      <c r="F61" s="39"/>
      <c r="G61" s="1"/>
      <c r="H61" s="1"/>
      <c r="I61" s="1"/>
      <c r="J61" s="1"/>
      <c r="K61" s="1"/>
      <c r="L61" s="1"/>
      <c r="M61" s="1"/>
    </row>
    <row r="62" spans="1:13" s="23" customFormat="1" x14ac:dyDescent="0.25">
      <c r="A62" s="38"/>
      <c r="B62" s="43"/>
      <c r="C62" s="39"/>
      <c r="D62" s="39"/>
      <c r="E62" s="39"/>
      <c r="F62" s="39"/>
      <c r="G62" s="1"/>
      <c r="H62" s="1"/>
      <c r="I62" s="1"/>
      <c r="J62" s="1"/>
      <c r="K62" s="1"/>
      <c r="L62" s="1"/>
      <c r="M62" s="1"/>
    </row>
    <row r="63" spans="1:13" s="23" customFormat="1" x14ac:dyDescent="0.25">
      <c r="A63" s="38"/>
      <c r="B63" s="43"/>
      <c r="C63" s="39"/>
      <c r="D63" s="39"/>
      <c r="E63" s="39"/>
      <c r="F63" s="39"/>
      <c r="G63" s="1"/>
      <c r="H63" s="1"/>
      <c r="I63" s="1"/>
      <c r="J63" s="1"/>
      <c r="K63" s="1"/>
      <c r="L63" s="1"/>
      <c r="M63" s="1"/>
    </row>
    <row r="64" spans="1:13" s="23" customFormat="1" x14ac:dyDescent="0.25">
      <c r="A64" s="38"/>
      <c r="B64" s="43"/>
      <c r="C64" s="39"/>
      <c r="D64" s="39"/>
      <c r="E64" s="39"/>
      <c r="F64" s="39"/>
      <c r="G64" s="1"/>
      <c r="H64" s="1"/>
      <c r="I64" s="1"/>
      <c r="J64" s="1"/>
      <c r="K64" s="1"/>
      <c r="L64" s="1"/>
      <c r="M64" s="1"/>
    </row>
    <row r="65" spans="1:13" s="23" customFormat="1" x14ac:dyDescent="0.25">
      <c r="A65" s="38"/>
      <c r="B65" s="43"/>
      <c r="C65" s="39"/>
      <c r="D65" s="39"/>
      <c r="E65" s="39"/>
      <c r="F65" s="39"/>
      <c r="G65" s="1"/>
      <c r="H65" s="1"/>
      <c r="I65" s="1"/>
      <c r="J65" s="1"/>
      <c r="K65" s="1"/>
      <c r="L65" s="1"/>
      <c r="M65" s="1"/>
    </row>
    <row r="66" spans="1:13" s="23" customFormat="1" x14ac:dyDescent="0.25">
      <c r="A66" s="38"/>
      <c r="B66" s="43"/>
      <c r="C66" s="39"/>
      <c r="D66" s="39"/>
      <c r="E66" s="39"/>
      <c r="F66" s="39"/>
      <c r="G66" s="1"/>
      <c r="H66" s="1"/>
      <c r="I66" s="1"/>
      <c r="J66" s="1"/>
      <c r="K66" s="1"/>
      <c r="L66" s="1"/>
      <c r="M66" s="1"/>
    </row>
    <row r="67" spans="1:13" s="23" customFormat="1" x14ac:dyDescent="0.25">
      <c r="A67" s="38"/>
      <c r="B67" s="43"/>
      <c r="C67" s="39"/>
      <c r="D67" s="39"/>
      <c r="E67" s="39"/>
      <c r="F67" s="39"/>
      <c r="G67" s="1"/>
      <c r="H67" s="1"/>
      <c r="I67" s="1"/>
      <c r="J67" s="1"/>
      <c r="K67" s="1"/>
      <c r="L67" s="1"/>
      <c r="M67" s="1"/>
    </row>
    <row r="68" spans="1:13" s="23" customFormat="1" x14ac:dyDescent="0.25">
      <c r="A68" s="38"/>
      <c r="B68" s="43"/>
      <c r="C68" s="39"/>
      <c r="D68" s="39"/>
      <c r="E68" s="39"/>
      <c r="F68" s="39"/>
      <c r="G68" s="1"/>
      <c r="H68" s="1"/>
      <c r="I68" s="1"/>
      <c r="J68" s="1"/>
      <c r="K68" s="1"/>
      <c r="L68" s="1"/>
      <c r="M68" s="1"/>
    </row>
    <row r="69" spans="1:13" s="23" customFormat="1" x14ac:dyDescent="0.25">
      <c r="A69" s="38"/>
      <c r="B69" s="43"/>
      <c r="C69" s="39"/>
      <c r="D69" s="39"/>
      <c r="E69" s="39"/>
      <c r="F69" s="39"/>
      <c r="G69" s="1"/>
      <c r="H69" s="1"/>
      <c r="I69" s="1"/>
      <c r="J69" s="1"/>
      <c r="K69" s="1"/>
      <c r="L69" s="1"/>
      <c r="M69" s="1"/>
    </row>
    <row r="70" spans="1:13" s="23" customFormat="1" x14ac:dyDescent="0.25">
      <c r="A70" s="38"/>
      <c r="B70" s="43"/>
      <c r="C70" s="39"/>
      <c r="D70" s="39"/>
      <c r="E70" s="39"/>
      <c r="F70" s="39"/>
      <c r="G70" s="1"/>
      <c r="H70" s="1"/>
      <c r="I70" s="1"/>
      <c r="J70" s="1"/>
      <c r="K70" s="1"/>
      <c r="L70" s="1"/>
      <c r="M70" s="1"/>
    </row>
    <row r="71" spans="1:13" s="23" customFormat="1" x14ac:dyDescent="0.25">
      <c r="A71" s="38"/>
      <c r="B71" s="43"/>
      <c r="C71" s="39"/>
      <c r="D71" s="39"/>
      <c r="E71" s="39"/>
      <c r="F71" s="39"/>
      <c r="G71" s="1"/>
      <c r="H71" s="1"/>
      <c r="I71" s="1"/>
      <c r="J71" s="1"/>
      <c r="K71" s="1"/>
      <c r="L71" s="1"/>
      <c r="M71" s="1"/>
    </row>
    <row r="72" spans="1:13" s="23" customFormat="1" x14ac:dyDescent="0.25">
      <c r="A72" s="38"/>
      <c r="B72" s="43"/>
      <c r="C72" s="39"/>
      <c r="D72" s="39"/>
      <c r="E72" s="39"/>
      <c r="F72" s="39"/>
      <c r="G72" s="1"/>
      <c r="H72" s="1"/>
      <c r="I72" s="1"/>
      <c r="J72" s="1"/>
      <c r="K72" s="1"/>
      <c r="L72" s="1"/>
      <c r="M72" s="1"/>
    </row>
    <row r="73" spans="1:13" x14ac:dyDescent="0.25"/>
    <row r="74" spans="1:13" x14ac:dyDescent="0.25"/>
    <row r="75" spans="1:13" x14ac:dyDescent="0.25"/>
    <row r="76" spans="1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workbookViewId="0">
      <selection activeCell="D11" sqref="D11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8" t="s">
        <v>36</v>
      </c>
      <c r="B2" s="58"/>
      <c r="C2" s="58"/>
      <c r="D2" s="58"/>
      <c r="E2" s="58"/>
      <c r="F2" s="5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55" t="s">
        <v>0</v>
      </c>
      <c r="B5" s="59" t="s">
        <v>1</v>
      </c>
      <c r="C5" s="57" t="s">
        <v>38</v>
      </c>
      <c r="D5" s="57" t="s">
        <v>37</v>
      </c>
      <c r="E5" s="57"/>
      <c r="F5" s="57"/>
    </row>
    <row r="6" spans="1:13" ht="36" customHeight="1" x14ac:dyDescent="0.25">
      <c r="A6" s="55"/>
      <c r="B6" s="59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9"/>
      <c r="C7" s="57"/>
      <c r="D7" s="57"/>
      <c r="E7" s="25" t="s">
        <v>4</v>
      </c>
      <c r="F7" s="25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6.2</v>
      </c>
      <c r="E8" s="8">
        <f>D8/C8*100</f>
        <v>5.5505819158460161</v>
      </c>
      <c r="F8" s="8">
        <f>D8-C8</f>
        <v>-105.5</v>
      </c>
    </row>
    <row r="9" spans="1:13" ht="81" customHeight="1" x14ac:dyDescent="0.25">
      <c r="A9" s="6">
        <v>2</v>
      </c>
      <c r="B9" s="13" t="s">
        <v>13</v>
      </c>
      <c r="C9" s="25">
        <v>41.3</v>
      </c>
      <c r="D9" s="25">
        <v>0</v>
      </c>
      <c r="E9" s="8"/>
      <c r="F9" s="28">
        <f t="shared" ref="F9:F38" si="0">D9-C9</f>
        <v>-41.3</v>
      </c>
    </row>
    <row r="10" spans="1:13" ht="54" customHeight="1" x14ac:dyDescent="0.25">
      <c r="A10" s="6">
        <v>3</v>
      </c>
      <c r="B10" s="26" t="s">
        <v>32</v>
      </c>
      <c r="C10" s="25">
        <v>70.400000000000006</v>
      </c>
      <c r="D10" s="25">
        <v>0</v>
      </c>
      <c r="E10" s="8"/>
      <c r="F10" s="28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25">
        <v>0</v>
      </c>
      <c r="D11" s="25">
        <v>6.2</v>
      </c>
      <c r="E11" s="8"/>
      <c r="F11" s="28">
        <f t="shared" si="0"/>
        <v>6.2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40358.799999999996</v>
      </c>
      <c r="D12" s="8">
        <f>D13+D14+D15+D16+D17+D18+D19+D20+D21</f>
        <v>5558.2999999999993</v>
      </c>
      <c r="E12" s="8">
        <f t="shared" ref="E12:E38" si="1">D12/C12*100</f>
        <v>13.772213247172861</v>
      </c>
      <c r="F12" s="8">
        <f t="shared" si="0"/>
        <v>-34800.5</v>
      </c>
    </row>
    <row r="13" spans="1:13" ht="81" customHeight="1" x14ac:dyDescent="0.25">
      <c r="A13" s="6">
        <v>6</v>
      </c>
      <c r="B13" s="13" t="s">
        <v>8</v>
      </c>
      <c r="C13" s="25">
        <v>18582.400000000001</v>
      </c>
      <c r="D13" s="25">
        <v>2311.6999999999998</v>
      </c>
      <c r="E13" s="28">
        <f t="shared" si="1"/>
        <v>12.440266058205612</v>
      </c>
      <c r="F13" s="28">
        <f t="shared" si="0"/>
        <v>-16270.7</v>
      </c>
    </row>
    <row r="14" spans="1:13" ht="33.75" customHeight="1" x14ac:dyDescent="0.25">
      <c r="A14" s="6">
        <v>7</v>
      </c>
      <c r="B14" s="13" t="s">
        <v>20</v>
      </c>
      <c r="C14" s="25">
        <v>7575.5</v>
      </c>
      <c r="D14" s="25">
        <v>1270.5999999999999</v>
      </c>
      <c r="E14" s="28">
        <f t="shared" si="1"/>
        <v>16.772490264668999</v>
      </c>
      <c r="F14" s="28">
        <f t="shared" si="0"/>
        <v>-6304.9</v>
      </c>
    </row>
    <row r="15" spans="1:13" ht="52.5" customHeight="1" x14ac:dyDescent="0.25">
      <c r="A15" s="6">
        <v>8</v>
      </c>
      <c r="B15" s="13" t="s">
        <v>17</v>
      </c>
      <c r="C15" s="25">
        <v>911.3</v>
      </c>
      <c r="D15" s="25">
        <v>0</v>
      </c>
      <c r="E15" s="28"/>
      <c r="F15" s="28">
        <f t="shared" si="0"/>
        <v>-911.3</v>
      </c>
    </row>
    <row r="16" spans="1:13" ht="81" customHeight="1" x14ac:dyDescent="0.25">
      <c r="A16" s="6">
        <v>9</v>
      </c>
      <c r="B16" s="13" t="s">
        <v>13</v>
      </c>
      <c r="C16" s="25">
        <v>6797.9</v>
      </c>
      <c r="D16" s="25">
        <v>1204.5</v>
      </c>
      <c r="E16" s="28">
        <f t="shared" si="1"/>
        <v>17.718707247826533</v>
      </c>
      <c r="F16" s="28">
        <f t="shared" si="0"/>
        <v>-5593.4</v>
      </c>
    </row>
    <row r="17" spans="1:7" ht="35.25" customHeight="1" x14ac:dyDescent="0.25">
      <c r="A17" s="6">
        <v>10</v>
      </c>
      <c r="B17" s="13" t="s">
        <v>11</v>
      </c>
      <c r="C17" s="25">
        <v>499.2</v>
      </c>
      <c r="D17" s="25">
        <v>205.9</v>
      </c>
      <c r="E17" s="28">
        <f t="shared" si="1"/>
        <v>41.245993589743591</v>
      </c>
      <c r="F17" s="28">
        <f t="shared" si="0"/>
        <v>-293.29999999999995</v>
      </c>
    </row>
    <row r="18" spans="1:7" ht="98.25" customHeight="1" x14ac:dyDescent="0.25">
      <c r="A18" s="6">
        <v>11</v>
      </c>
      <c r="B18" s="13" t="s">
        <v>14</v>
      </c>
      <c r="C18" s="25">
        <v>2609.3000000000002</v>
      </c>
      <c r="D18" s="25">
        <v>153.80000000000001</v>
      </c>
      <c r="E18" s="28">
        <f t="shared" si="1"/>
        <v>5.894301153566091</v>
      </c>
      <c r="F18" s="28">
        <f t="shared" si="0"/>
        <v>-2455.5</v>
      </c>
    </row>
    <row r="19" spans="1:7" ht="66" customHeight="1" x14ac:dyDescent="0.25">
      <c r="A19" s="6">
        <v>12</v>
      </c>
      <c r="B19" s="13" t="s">
        <v>18</v>
      </c>
      <c r="C19" s="25">
        <v>3383.2</v>
      </c>
      <c r="D19" s="25">
        <v>360.4</v>
      </c>
      <c r="E19" s="28">
        <f t="shared" si="1"/>
        <v>10.6526365571057</v>
      </c>
      <c r="F19" s="28">
        <f t="shared" si="0"/>
        <v>-3022.7999999999997</v>
      </c>
    </row>
    <row r="20" spans="1:7" ht="65.25" customHeight="1" x14ac:dyDescent="0.25">
      <c r="A20" s="6">
        <v>13</v>
      </c>
      <c r="B20" s="26" t="s">
        <v>34</v>
      </c>
      <c r="C20" s="25">
        <v>0</v>
      </c>
      <c r="D20" s="25">
        <v>52.8</v>
      </c>
      <c r="E20" s="28"/>
      <c r="F20" s="28">
        <f t="shared" si="0"/>
        <v>52.8</v>
      </c>
    </row>
    <row r="21" spans="1:7" ht="15.75" x14ac:dyDescent="0.25">
      <c r="A21" s="6">
        <v>14</v>
      </c>
      <c r="B21" s="13" t="s">
        <v>28</v>
      </c>
      <c r="C21" s="25">
        <v>0</v>
      </c>
      <c r="D21" s="25">
        <v>-1.4</v>
      </c>
      <c r="E21" s="28"/>
      <c r="F21" s="28">
        <f t="shared" si="0"/>
        <v>-1.4</v>
      </c>
    </row>
    <row r="22" spans="1:7" s="18" customFormat="1" ht="21" customHeight="1" x14ac:dyDescent="0.2">
      <c r="A22" s="11">
        <v>15</v>
      </c>
      <c r="B22" s="14" t="s">
        <v>22</v>
      </c>
      <c r="C22" s="12">
        <f>C23+C24</f>
        <v>1735446.0999999999</v>
      </c>
      <c r="D22" s="12">
        <f>D23+D24</f>
        <v>203101.8</v>
      </c>
      <c r="E22" s="8">
        <f t="shared" si="1"/>
        <v>11.703146528146281</v>
      </c>
      <c r="F22" s="8">
        <f t="shared" si="0"/>
        <v>-1532344.2999999998</v>
      </c>
    </row>
    <row r="23" spans="1:7" ht="31.5" x14ac:dyDescent="0.25">
      <c r="A23" s="6">
        <v>16</v>
      </c>
      <c r="B23" s="15" t="s">
        <v>9</v>
      </c>
      <c r="C23" s="21">
        <v>1672889.2</v>
      </c>
      <c r="D23" s="25">
        <v>213565</v>
      </c>
      <c r="E23" s="28">
        <f t="shared" si="1"/>
        <v>12.766236998840091</v>
      </c>
      <c r="F23" s="28">
        <f t="shared" si="0"/>
        <v>-1459324.2</v>
      </c>
    </row>
    <row r="24" spans="1:7" ht="47.25" x14ac:dyDescent="0.25">
      <c r="A24" s="6">
        <v>17</v>
      </c>
      <c r="B24" s="16" t="s">
        <v>10</v>
      </c>
      <c r="C24" s="25">
        <v>62556.9</v>
      </c>
      <c r="D24" s="25">
        <v>-10463.200000000001</v>
      </c>
      <c r="E24" s="28">
        <f t="shared" si="1"/>
        <v>-16.725892747242909</v>
      </c>
      <c r="F24" s="28">
        <f t="shared" si="0"/>
        <v>-73020.100000000006</v>
      </c>
    </row>
    <row r="25" spans="1:7" s="18" customFormat="1" ht="51" customHeight="1" x14ac:dyDescent="0.2">
      <c r="A25" s="11">
        <v>18</v>
      </c>
      <c r="B25" s="14" t="s">
        <v>19</v>
      </c>
      <c r="C25" s="8">
        <f>C26</f>
        <v>1102.3</v>
      </c>
      <c r="D25" s="8">
        <f>D26</f>
        <v>91.4</v>
      </c>
      <c r="E25" s="8">
        <f t="shared" si="1"/>
        <v>8.2917536060963446</v>
      </c>
      <c r="F25" s="8">
        <f t="shared" si="0"/>
        <v>-1010.9</v>
      </c>
    </row>
    <row r="26" spans="1:7" ht="35.25" customHeight="1" x14ac:dyDescent="0.25">
      <c r="A26" s="6">
        <v>19</v>
      </c>
      <c r="B26" s="15" t="s">
        <v>26</v>
      </c>
      <c r="C26" s="25">
        <v>1102.3</v>
      </c>
      <c r="D26" s="25">
        <v>91.4</v>
      </c>
      <c r="E26" s="28">
        <f t="shared" si="1"/>
        <v>8.2917536060963446</v>
      </c>
      <c r="F26" s="28">
        <f t="shared" si="0"/>
        <v>-1010.9</v>
      </c>
    </row>
    <row r="27" spans="1:7" s="18" customFormat="1" ht="18.75" customHeight="1" x14ac:dyDescent="0.2">
      <c r="A27" s="11">
        <v>20</v>
      </c>
      <c r="B27" s="14" t="s">
        <v>23</v>
      </c>
      <c r="C27" s="8">
        <f>SUM(C28:C30)</f>
        <v>2410.6</v>
      </c>
      <c r="D27" s="8">
        <f>D28+D30+D29</f>
        <v>1843.3</v>
      </c>
      <c r="E27" s="8">
        <f t="shared" si="1"/>
        <v>76.466439890483699</v>
      </c>
      <c r="F27" s="8">
        <f t="shared" si="0"/>
        <v>-567.29999999999995</v>
      </c>
    </row>
    <row r="28" spans="1:7" ht="31.5" x14ac:dyDescent="0.25">
      <c r="A28" s="6">
        <v>21</v>
      </c>
      <c r="B28" s="15" t="s">
        <v>11</v>
      </c>
      <c r="C28" s="25">
        <v>158.1</v>
      </c>
      <c r="D28" s="25">
        <v>37.299999999999997</v>
      </c>
      <c r="E28" s="28">
        <f t="shared" si="1"/>
        <v>23.592662871600254</v>
      </c>
      <c r="F28" s="28">
        <f t="shared" si="0"/>
        <v>-120.8</v>
      </c>
    </row>
    <row r="29" spans="1:7" ht="63" customHeight="1" x14ac:dyDescent="0.25">
      <c r="A29" s="6">
        <v>22</v>
      </c>
      <c r="B29" s="15" t="s">
        <v>39</v>
      </c>
      <c r="C29" s="25">
        <v>0</v>
      </c>
      <c r="D29" s="25">
        <v>11.4</v>
      </c>
      <c r="E29" s="28"/>
      <c r="F29" s="28">
        <f t="shared" si="0"/>
        <v>11.4</v>
      </c>
    </row>
    <row r="30" spans="1:7" ht="18" customHeight="1" x14ac:dyDescent="0.25">
      <c r="A30" s="6">
        <v>23</v>
      </c>
      <c r="B30" s="17" t="s">
        <v>12</v>
      </c>
      <c r="C30" s="25">
        <v>2252.5</v>
      </c>
      <c r="D30" s="25">
        <v>1794.6</v>
      </c>
      <c r="E30" s="28">
        <f t="shared" si="1"/>
        <v>79.67147613762485</v>
      </c>
      <c r="F30" s="28">
        <f t="shared" si="0"/>
        <v>-457.90000000000009</v>
      </c>
      <c r="G30" s="19"/>
    </row>
    <row r="31" spans="1:7" s="18" customFormat="1" ht="31.5" x14ac:dyDescent="0.2">
      <c r="A31" s="11">
        <v>24</v>
      </c>
      <c r="B31" s="14" t="s">
        <v>24</v>
      </c>
      <c r="C31" s="8">
        <f>C32+C33+C36+C35+C34</f>
        <v>12865.1</v>
      </c>
      <c r="D31" s="8">
        <f>D32+D33+D36+D35+D34</f>
        <v>2848</v>
      </c>
      <c r="E31" s="8">
        <f t="shared" si="1"/>
        <v>22.137410513715398</v>
      </c>
      <c r="F31" s="8">
        <f t="shared" si="0"/>
        <v>-10017.1</v>
      </c>
    </row>
    <row r="32" spans="1:7" ht="99.75" customHeight="1" x14ac:dyDescent="0.25">
      <c r="A32" s="6">
        <v>25</v>
      </c>
      <c r="B32" s="13" t="s">
        <v>15</v>
      </c>
      <c r="C32" s="25">
        <v>104</v>
      </c>
      <c r="D32" s="25">
        <v>8</v>
      </c>
      <c r="E32" s="28">
        <f t="shared" si="1"/>
        <v>7.6923076923076925</v>
      </c>
      <c r="F32" s="28">
        <f t="shared" si="0"/>
        <v>-96</v>
      </c>
    </row>
    <row r="33" spans="1:6" ht="83.25" customHeight="1" x14ac:dyDescent="0.25">
      <c r="A33" s="6">
        <v>26</v>
      </c>
      <c r="B33" s="13" t="s">
        <v>25</v>
      </c>
      <c r="C33" s="25">
        <v>10955.6</v>
      </c>
      <c r="D33" s="25">
        <v>2126.6</v>
      </c>
      <c r="E33" s="28">
        <f t="shared" si="1"/>
        <v>19.411077439848114</v>
      </c>
      <c r="F33" s="28">
        <f t="shared" si="0"/>
        <v>-8829</v>
      </c>
    </row>
    <row r="34" spans="1:6" ht="18" customHeight="1" x14ac:dyDescent="0.25">
      <c r="A34" s="6">
        <v>27</v>
      </c>
      <c r="B34" s="13" t="s">
        <v>40</v>
      </c>
      <c r="C34" s="25">
        <v>0</v>
      </c>
      <c r="D34" s="25">
        <v>603.29999999999995</v>
      </c>
      <c r="E34" s="28"/>
      <c r="F34" s="28">
        <f t="shared" si="0"/>
        <v>603.29999999999995</v>
      </c>
    </row>
    <row r="35" spans="1:6" ht="64.5" customHeight="1" x14ac:dyDescent="0.25">
      <c r="A35" s="6">
        <v>28</v>
      </c>
      <c r="B35" s="27" t="s">
        <v>35</v>
      </c>
      <c r="C35" s="25">
        <v>965.5</v>
      </c>
      <c r="D35" s="25">
        <v>110.1</v>
      </c>
      <c r="E35" s="28">
        <f t="shared" si="1"/>
        <v>11.40341791817711</v>
      </c>
      <c r="F35" s="28">
        <f t="shared" si="0"/>
        <v>-855.4</v>
      </c>
    </row>
    <row r="36" spans="1:6" ht="19.5" customHeight="1" x14ac:dyDescent="0.25">
      <c r="A36" s="6">
        <v>29</v>
      </c>
      <c r="B36" s="13" t="s">
        <v>12</v>
      </c>
      <c r="C36" s="25">
        <v>840</v>
      </c>
      <c r="D36" s="25">
        <v>0</v>
      </c>
      <c r="E36" s="28"/>
      <c r="F36" s="28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</f>
        <v>50</v>
      </c>
      <c r="D37" s="9">
        <f>D38</f>
        <v>20</v>
      </c>
      <c r="E37" s="8">
        <f t="shared" si="1"/>
        <v>40</v>
      </c>
      <c r="F37" s="8">
        <f t="shared" si="0"/>
        <v>-30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20</v>
      </c>
      <c r="E38" s="28">
        <f t="shared" si="1"/>
        <v>40</v>
      </c>
      <c r="F38" s="28">
        <f t="shared" si="0"/>
        <v>-30</v>
      </c>
    </row>
    <row r="39" spans="1:6" x14ac:dyDescent="0.25"/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s="23" customFormat="1" x14ac:dyDescent="0.25">
      <c r="B49" s="1"/>
      <c r="C49" s="4"/>
      <c r="D49" s="4"/>
      <c r="E49" s="4"/>
      <c r="F49" s="4"/>
      <c r="G49" s="1"/>
      <c r="H49" s="1"/>
      <c r="I49" s="1"/>
      <c r="J49" s="1"/>
      <c r="K49" s="1"/>
      <c r="L49" s="1"/>
      <c r="M49" s="1"/>
    </row>
    <row r="50" spans="2:13" s="23" customFormat="1" x14ac:dyDescent="0.25"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</row>
    <row r="51" spans="2:13" s="23" customFormat="1" x14ac:dyDescent="0.25"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</row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workbookViewId="0">
      <selection activeCell="B29" sqref="B29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8" t="s">
        <v>31</v>
      </c>
      <c r="B2" s="58"/>
      <c r="C2" s="58"/>
      <c r="D2" s="58"/>
      <c r="E2" s="58"/>
      <c r="F2" s="5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55" t="s">
        <v>0</v>
      </c>
      <c r="B5" s="59" t="s">
        <v>1</v>
      </c>
      <c r="C5" s="57" t="s">
        <v>30</v>
      </c>
      <c r="D5" s="57" t="s">
        <v>29</v>
      </c>
      <c r="E5" s="57"/>
      <c r="F5" s="57"/>
    </row>
    <row r="6" spans="1:13" ht="36" customHeight="1" x14ac:dyDescent="0.25">
      <c r="A6" s="55"/>
      <c r="B6" s="59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9"/>
      <c r="C7" s="57"/>
      <c r="D7" s="57"/>
      <c r="E7" s="24" t="s">
        <v>4</v>
      </c>
      <c r="F7" s="24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2.9</v>
      </c>
      <c r="E8" s="8">
        <f>D8/C8*100</f>
        <v>2.5962399283795881</v>
      </c>
      <c r="F8" s="8">
        <f>D8-C8</f>
        <v>-108.8</v>
      </c>
    </row>
    <row r="9" spans="1:13" ht="81" customHeight="1" x14ac:dyDescent="0.25">
      <c r="A9" s="6">
        <v>2</v>
      </c>
      <c r="B9" s="13" t="s">
        <v>13</v>
      </c>
      <c r="C9" s="24">
        <v>41.3</v>
      </c>
      <c r="D9" s="24">
        <v>0</v>
      </c>
      <c r="E9" s="24"/>
      <c r="F9" s="24">
        <f t="shared" ref="F9:F38" si="0">D9-C9</f>
        <v>-41.3</v>
      </c>
    </row>
    <row r="10" spans="1:13" ht="54" customHeight="1" x14ac:dyDescent="0.25">
      <c r="A10" s="6">
        <v>3</v>
      </c>
      <c r="B10" s="26" t="s">
        <v>32</v>
      </c>
      <c r="C10" s="24">
        <v>70.400000000000006</v>
      </c>
      <c r="D10" s="24">
        <v>0</v>
      </c>
      <c r="E10" s="24"/>
      <c r="F10" s="24">
        <f t="shared" si="0"/>
        <v>-70.400000000000006</v>
      </c>
    </row>
    <row r="11" spans="1:13" ht="72.75" customHeight="1" x14ac:dyDescent="0.25">
      <c r="A11" s="6">
        <v>4</v>
      </c>
      <c r="B11" s="26" t="s">
        <v>33</v>
      </c>
      <c r="C11" s="24">
        <v>0</v>
      </c>
      <c r="D11" s="24">
        <v>2.9</v>
      </c>
      <c r="E11" s="24"/>
      <c r="F11" s="24">
        <f t="shared" si="0"/>
        <v>2.9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40358.799999999996</v>
      </c>
      <c r="D12" s="8">
        <f>D13+D14+D15+D16+D17+D18+D19+D20+D21</f>
        <v>2921.1</v>
      </c>
      <c r="E12" s="8">
        <f t="shared" ref="E12:E35" si="1">D12/C12*100</f>
        <v>7.2378266945498888</v>
      </c>
      <c r="F12" s="8">
        <f t="shared" si="0"/>
        <v>-37437.699999999997</v>
      </c>
    </row>
    <row r="13" spans="1:13" ht="81" customHeight="1" x14ac:dyDescent="0.25">
      <c r="A13" s="6">
        <v>6</v>
      </c>
      <c r="B13" s="13" t="s">
        <v>8</v>
      </c>
      <c r="C13" s="24">
        <v>18582.400000000001</v>
      </c>
      <c r="D13" s="24">
        <v>1189.3</v>
      </c>
      <c r="E13" s="24">
        <f t="shared" si="1"/>
        <v>6.400142069915618</v>
      </c>
      <c r="F13" s="24">
        <f t="shared" si="0"/>
        <v>-17393.100000000002</v>
      </c>
    </row>
    <row r="14" spans="1:13" ht="33.75" customHeight="1" x14ac:dyDescent="0.25">
      <c r="A14" s="6">
        <v>7</v>
      </c>
      <c r="B14" s="13" t="s">
        <v>20</v>
      </c>
      <c r="C14" s="24">
        <v>7575.5</v>
      </c>
      <c r="D14" s="24">
        <v>705.2</v>
      </c>
      <c r="E14" s="24">
        <f t="shared" si="1"/>
        <v>9.308956504521154</v>
      </c>
      <c r="F14" s="24">
        <f t="shared" si="0"/>
        <v>-6870.3</v>
      </c>
    </row>
    <row r="15" spans="1:13" ht="52.5" customHeight="1" x14ac:dyDescent="0.25">
      <c r="A15" s="6">
        <v>8</v>
      </c>
      <c r="B15" s="13" t="s">
        <v>17</v>
      </c>
      <c r="C15" s="24">
        <v>911.3</v>
      </c>
      <c r="D15" s="24">
        <v>0</v>
      </c>
      <c r="E15" s="24"/>
      <c r="F15" s="24">
        <f t="shared" si="0"/>
        <v>-911.3</v>
      </c>
    </row>
    <row r="16" spans="1:13" ht="81" customHeight="1" x14ac:dyDescent="0.25">
      <c r="A16" s="6">
        <v>9</v>
      </c>
      <c r="B16" s="13" t="s">
        <v>13</v>
      </c>
      <c r="C16" s="24">
        <v>6797.9</v>
      </c>
      <c r="D16" s="24">
        <v>658.6</v>
      </c>
      <c r="E16" s="24">
        <f t="shared" si="1"/>
        <v>9.6882860883508162</v>
      </c>
      <c r="F16" s="24">
        <f t="shared" si="0"/>
        <v>-6139.2999999999993</v>
      </c>
    </row>
    <row r="17" spans="1:7" ht="35.25" customHeight="1" x14ac:dyDescent="0.25">
      <c r="A17" s="6">
        <v>10</v>
      </c>
      <c r="B17" s="13" t="s">
        <v>11</v>
      </c>
      <c r="C17" s="24">
        <v>499.2</v>
      </c>
      <c r="D17" s="24">
        <v>83.4</v>
      </c>
      <c r="E17" s="24">
        <f t="shared" si="1"/>
        <v>16.70673076923077</v>
      </c>
      <c r="F17" s="24">
        <f t="shared" si="0"/>
        <v>-415.79999999999995</v>
      </c>
    </row>
    <row r="18" spans="1:7" ht="98.25" customHeight="1" x14ac:dyDescent="0.25">
      <c r="A18" s="6">
        <v>11</v>
      </c>
      <c r="B18" s="13" t="s">
        <v>14</v>
      </c>
      <c r="C18" s="24">
        <v>2609.3000000000002</v>
      </c>
      <c r="D18" s="24">
        <v>104.1</v>
      </c>
      <c r="E18" s="24">
        <f t="shared" si="1"/>
        <v>3.9895757482849801</v>
      </c>
      <c r="F18" s="24">
        <f t="shared" si="0"/>
        <v>-2505.2000000000003</v>
      </c>
    </row>
    <row r="19" spans="1:7" ht="66" customHeight="1" x14ac:dyDescent="0.25">
      <c r="A19" s="6">
        <v>12</v>
      </c>
      <c r="B19" s="13" t="s">
        <v>18</v>
      </c>
      <c r="C19" s="24">
        <v>3383.2</v>
      </c>
      <c r="D19" s="24">
        <v>158.6</v>
      </c>
      <c r="E19" s="24">
        <f t="shared" si="1"/>
        <v>4.687869472688579</v>
      </c>
      <c r="F19" s="24">
        <f t="shared" si="0"/>
        <v>-3224.6</v>
      </c>
    </row>
    <row r="20" spans="1:7" ht="65.25" customHeight="1" x14ac:dyDescent="0.25">
      <c r="A20" s="6">
        <v>13</v>
      </c>
      <c r="B20" s="26" t="s">
        <v>34</v>
      </c>
      <c r="C20" s="24">
        <v>0</v>
      </c>
      <c r="D20" s="24">
        <v>23.3</v>
      </c>
      <c r="E20" s="24"/>
      <c r="F20" s="24">
        <f t="shared" si="0"/>
        <v>23.3</v>
      </c>
    </row>
    <row r="21" spans="1:7" ht="15.75" x14ac:dyDescent="0.25">
      <c r="A21" s="6">
        <v>14</v>
      </c>
      <c r="B21" s="13" t="s">
        <v>28</v>
      </c>
      <c r="C21" s="24">
        <v>0</v>
      </c>
      <c r="D21" s="24">
        <v>-1.4</v>
      </c>
      <c r="E21" s="24"/>
      <c r="F21" s="24">
        <f t="shared" si="0"/>
        <v>-1.4</v>
      </c>
    </row>
    <row r="22" spans="1:7" s="18" customFormat="1" ht="21" customHeight="1" x14ac:dyDescent="0.2">
      <c r="A22" s="11">
        <v>15</v>
      </c>
      <c r="B22" s="14" t="s">
        <v>22</v>
      </c>
      <c r="C22" s="12">
        <f>C24+C25+C23</f>
        <v>1668108</v>
      </c>
      <c r="D22" s="12">
        <f>D24+D25+D23</f>
        <v>20440.19999999999</v>
      </c>
      <c r="E22" s="8">
        <f t="shared" si="1"/>
        <v>1.2253523153177126</v>
      </c>
      <c r="F22" s="8">
        <f t="shared" si="0"/>
        <v>-1647667.8</v>
      </c>
    </row>
    <row r="23" spans="1:7" ht="15.75" customHeight="1" x14ac:dyDescent="0.25">
      <c r="A23" s="6">
        <v>16</v>
      </c>
      <c r="B23" s="13" t="s">
        <v>28</v>
      </c>
      <c r="C23" s="22">
        <v>0</v>
      </c>
      <c r="D23" s="22">
        <v>11.4</v>
      </c>
      <c r="E23" s="24"/>
      <c r="F23" s="24">
        <f t="shared" si="0"/>
        <v>11.4</v>
      </c>
    </row>
    <row r="24" spans="1:7" ht="31.5" x14ac:dyDescent="0.25">
      <c r="A24" s="6">
        <v>17</v>
      </c>
      <c r="B24" s="15" t="s">
        <v>9</v>
      </c>
      <c r="C24" s="21">
        <v>1668108</v>
      </c>
      <c r="D24" s="24">
        <v>93448.9</v>
      </c>
      <c r="E24" s="24">
        <f t="shared" si="1"/>
        <v>5.6020893131619776</v>
      </c>
      <c r="F24" s="24">
        <f t="shared" si="0"/>
        <v>-1574659.1</v>
      </c>
    </row>
    <row r="25" spans="1:7" ht="47.25" x14ac:dyDescent="0.25">
      <c r="A25" s="6">
        <v>18</v>
      </c>
      <c r="B25" s="16" t="s">
        <v>10</v>
      </c>
      <c r="C25" s="24">
        <v>0</v>
      </c>
      <c r="D25" s="24">
        <v>-73020.100000000006</v>
      </c>
      <c r="E25" s="24"/>
      <c r="F25" s="24">
        <f t="shared" si="0"/>
        <v>-73020.100000000006</v>
      </c>
    </row>
    <row r="26" spans="1:7" s="18" customFormat="1" ht="51" customHeight="1" x14ac:dyDescent="0.2">
      <c r="A26" s="11">
        <v>19</v>
      </c>
      <c r="B26" s="14" t="s">
        <v>19</v>
      </c>
      <c r="C26" s="8">
        <f>C27</f>
        <v>1102.3</v>
      </c>
      <c r="D26" s="8">
        <f>D27</f>
        <v>0</v>
      </c>
      <c r="E26" s="8"/>
      <c r="F26" s="8">
        <f t="shared" si="0"/>
        <v>-1102.3</v>
      </c>
    </row>
    <row r="27" spans="1:7" ht="35.25" customHeight="1" x14ac:dyDescent="0.25">
      <c r="A27" s="6">
        <v>20</v>
      </c>
      <c r="B27" s="15" t="s">
        <v>26</v>
      </c>
      <c r="C27" s="24">
        <v>1102.3</v>
      </c>
      <c r="D27" s="24">
        <v>0</v>
      </c>
      <c r="E27" s="24"/>
      <c r="F27" s="24">
        <f t="shared" si="0"/>
        <v>-1102.3</v>
      </c>
    </row>
    <row r="28" spans="1:7" s="18" customFormat="1" ht="18.75" customHeight="1" x14ac:dyDescent="0.2">
      <c r="A28" s="11">
        <v>21</v>
      </c>
      <c r="B28" s="14" t="s">
        <v>23</v>
      </c>
      <c r="C28" s="8">
        <f>SUM(C29:C31)</f>
        <v>2410.6</v>
      </c>
      <c r="D28" s="8">
        <f>D29+D31+D30</f>
        <v>16.100000000000001</v>
      </c>
      <c r="E28" s="8">
        <f t="shared" si="1"/>
        <v>0.66788351447772343</v>
      </c>
      <c r="F28" s="8">
        <f t="shared" si="0"/>
        <v>-2394.5</v>
      </c>
    </row>
    <row r="29" spans="1:7" ht="31.5" x14ac:dyDescent="0.25">
      <c r="A29" s="6">
        <v>22</v>
      </c>
      <c r="B29" s="15" t="s">
        <v>11</v>
      </c>
      <c r="C29" s="24">
        <v>158.1</v>
      </c>
      <c r="D29" s="24">
        <v>14.5</v>
      </c>
      <c r="E29" s="24">
        <f t="shared" si="1"/>
        <v>9.1714104996837449</v>
      </c>
      <c r="F29" s="24">
        <f t="shared" si="0"/>
        <v>-143.6</v>
      </c>
    </row>
    <row r="30" spans="1:7" ht="16.5" customHeight="1" x14ac:dyDescent="0.25">
      <c r="A30" s="6">
        <v>23</v>
      </c>
      <c r="B30" s="15" t="s">
        <v>28</v>
      </c>
      <c r="C30" s="24">
        <v>0</v>
      </c>
      <c r="D30" s="24">
        <v>1.6</v>
      </c>
      <c r="E30" s="24"/>
      <c r="F30" s="24">
        <f t="shared" si="0"/>
        <v>1.6</v>
      </c>
    </row>
    <row r="31" spans="1:7" ht="18" customHeight="1" x14ac:dyDescent="0.25">
      <c r="A31" s="6">
        <v>24</v>
      </c>
      <c r="B31" s="17" t="s">
        <v>12</v>
      </c>
      <c r="C31" s="24">
        <v>2252.5</v>
      </c>
      <c r="D31" s="24">
        <v>0</v>
      </c>
      <c r="E31" s="24"/>
      <c r="F31" s="24">
        <f t="shared" si="0"/>
        <v>-2252.5</v>
      </c>
      <c r="G31" s="19"/>
    </row>
    <row r="32" spans="1:7" s="18" customFormat="1" ht="31.5" x14ac:dyDescent="0.2">
      <c r="A32" s="11">
        <v>25</v>
      </c>
      <c r="B32" s="14" t="s">
        <v>24</v>
      </c>
      <c r="C32" s="8">
        <f>C33+C34+C36+C35</f>
        <v>12865.1</v>
      </c>
      <c r="D32" s="8">
        <f>D33+D34+D36+D35</f>
        <v>1035.8</v>
      </c>
      <c r="E32" s="8">
        <f t="shared" si="1"/>
        <v>8.0512393996160139</v>
      </c>
      <c r="F32" s="8">
        <f t="shared" si="0"/>
        <v>-11829.300000000001</v>
      </c>
    </row>
    <row r="33" spans="1:6" ht="99.75" customHeight="1" x14ac:dyDescent="0.25">
      <c r="A33" s="6">
        <v>26</v>
      </c>
      <c r="B33" s="13" t="s">
        <v>15</v>
      </c>
      <c r="C33" s="24">
        <v>104</v>
      </c>
      <c r="D33" s="24">
        <v>6.4</v>
      </c>
      <c r="E33" s="24">
        <f t="shared" si="1"/>
        <v>6.1538461538461542</v>
      </c>
      <c r="F33" s="24">
        <f t="shared" si="0"/>
        <v>-97.6</v>
      </c>
    </row>
    <row r="34" spans="1:6" ht="83.25" customHeight="1" x14ac:dyDescent="0.25">
      <c r="A34" s="6">
        <v>27</v>
      </c>
      <c r="B34" s="13" t="s">
        <v>25</v>
      </c>
      <c r="C34" s="24">
        <v>10955.6</v>
      </c>
      <c r="D34" s="24">
        <v>954.3</v>
      </c>
      <c r="E34" s="24">
        <f t="shared" si="1"/>
        <v>8.7106137500456384</v>
      </c>
      <c r="F34" s="24">
        <f t="shared" si="0"/>
        <v>-10001.300000000001</v>
      </c>
    </row>
    <row r="35" spans="1:6" ht="64.5" customHeight="1" x14ac:dyDescent="0.25">
      <c r="A35" s="6">
        <v>28</v>
      </c>
      <c r="B35" s="27" t="s">
        <v>35</v>
      </c>
      <c r="C35" s="24">
        <v>965.5</v>
      </c>
      <c r="D35" s="24">
        <v>75.099999999999994</v>
      </c>
      <c r="E35" s="24">
        <f t="shared" si="1"/>
        <v>7.7783531848783003</v>
      </c>
      <c r="F35" s="24">
        <f t="shared" si="0"/>
        <v>-890.4</v>
      </c>
    </row>
    <row r="36" spans="1:6" ht="19.5" customHeight="1" x14ac:dyDescent="0.25">
      <c r="A36" s="6">
        <v>29</v>
      </c>
      <c r="B36" s="13" t="s">
        <v>12</v>
      </c>
      <c r="C36" s="24">
        <v>840</v>
      </c>
      <c r="D36" s="24">
        <v>0</v>
      </c>
      <c r="E36" s="24"/>
      <c r="F36" s="24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</f>
        <v>50</v>
      </c>
      <c r="D37" s="9">
        <f>D38</f>
        <v>0</v>
      </c>
      <c r="E37" s="8"/>
      <c r="F37" s="8">
        <f t="shared" si="0"/>
        <v>-50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0</v>
      </c>
      <c r="E38" s="24"/>
      <c r="F38" s="24">
        <f t="shared" si="0"/>
        <v>-50</v>
      </c>
    </row>
    <row r="39" spans="1:6" x14ac:dyDescent="0.25"/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>
      <selection activeCell="F4" sqref="F4"/>
    </sheetView>
  </sheetViews>
  <sheetFormatPr defaultColWidth="0" defaultRowHeight="15" zeroHeight="1" x14ac:dyDescent="0.25"/>
  <cols>
    <col min="1" max="1" width="5.42578125" style="38" customWidth="1"/>
    <col min="2" max="2" width="68.140625" style="43" customWidth="1"/>
    <col min="3" max="3" width="19.140625" style="39" customWidth="1"/>
    <col min="4" max="4" width="14.42578125" style="39" customWidth="1"/>
    <col min="5" max="5" width="12" style="39" customWidth="1"/>
    <col min="6" max="6" width="16.28515625" style="39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4" t="s">
        <v>71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51"/>
      <c r="C3" s="40"/>
      <c r="D3" s="40"/>
      <c r="E3" s="40"/>
      <c r="F3" s="40"/>
      <c r="G3" s="20"/>
      <c r="H3" s="20"/>
      <c r="I3" s="20"/>
      <c r="J3" s="20"/>
      <c r="K3" s="20"/>
      <c r="L3" s="20"/>
      <c r="M3" s="20"/>
    </row>
    <row r="4" spans="1:13" x14ac:dyDescent="0.25">
      <c r="F4" s="60" t="s">
        <v>6</v>
      </c>
    </row>
    <row r="5" spans="1:13" ht="29.25" customHeight="1" x14ac:dyDescent="0.25">
      <c r="A5" s="55" t="s">
        <v>0</v>
      </c>
      <c r="B5" s="56" t="s">
        <v>1</v>
      </c>
      <c r="C5" s="57" t="s">
        <v>70</v>
      </c>
      <c r="D5" s="57" t="s">
        <v>69</v>
      </c>
      <c r="E5" s="57"/>
      <c r="F5" s="57"/>
    </row>
    <row r="6" spans="1:13" ht="36" customHeight="1" x14ac:dyDescent="0.25">
      <c r="A6" s="55"/>
      <c r="B6" s="56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6"/>
      <c r="C7" s="57"/>
      <c r="D7" s="57"/>
      <c r="E7" s="50" t="s">
        <v>4</v>
      </c>
      <c r="F7" s="50" t="s">
        <v>5</v>
      </c>
    </row>
    <row r="8" spans="1:13" ht="21" customHeight="1" x14ac:dyDescent="0.25">
      <c r="A8" s="11">
        <v>1</v>
      </c>
      <c r="B8" s="44" t="s">
        <v>7</v>
      </c>
      <c r="C8" s="8">
        <f>SUM(C9:C12)</f>
        <v>111.7</v>
      </c>
      <c r="D8" s="8">
        <f>D9+D10+D12+D11+D13</f>
        <v>85.100000000000009</v>
      </c>
      <c r="E8" s="8">
        <f>D8/C8*100</f>
        <v>76.186213070725159</v>
      </c>
      <c r="F8" s="8">
        <f>D8-C8</f>
        <v>-26.599999999999994</v>
      </c>
    </row>
    <row r="9" spans="1:13" ht="81" customHeight="1" x14ac:dyDescent="0.25">
      <c r="A9" s="6">
        <v>2</v>
      </c>
      <c r="B9" s="26" t="s">
        <v>13</v>
      </c>
      <c r="C9" s="50">
        <v>41.3</v>
      </c>
      <c r="D9" s="50">
        <v>6.4</v>
      </c>
      <c r="E9" s="50">
        <f t="shared" ref="E9:E46" si="0">D9/C9*100</f>
        <v>15.49636803874092</v>
      </c>
      <c r="F9" s="50">
        <f t="shared" ref="F9:F48" si="1">D9-C9</f>
        <v>-34.9</v>
      </c>
    </row>
    <row r="10" spans="1:13" ht="48.75" customHeight="1" x14ac:dyDescent="0.25">
      <c r="A10" s="6">
        <v>3</v>
      </c>
      <c r="B10" s="26" t="s">
        <v>32</v>
      </c>
      <c r="C10" s="50">
        <v>70.400000000000006</v>
      </c>
      <c r="D10" s="50">
        <v>0</v>
      </c>
      <c r="E10" s="50"/>
      <c r="F10" s="50">
        <f t="shared" si="1"/>
        <v>-70.400000000000006</v>
      </c>
    </row>
    <row r="11" spans="1:13" ht="63" customHeight="1" x14ac:dyDescent="0.25">
      <c r="A11" s="6">
        <v>4</v>
      </c>
      <c r="B11" s="26" t="s">
        <v>39</v>
      </c>
      <c r="C11" s="50">
        <v>0</v>
      </c>
      <c r="D11" s="50">
        <v>1.2</v>
      </c>
      <c r="E11" s="50"/>
      <c r="F11" s="50">
        <f t="shared" si="1"/>
        <v>1.2</v>
      </c>
    </row>
    <row r="12" spans="1:13" ht="69" customHeight="1" x14ac:dyDescent="0.25">
      <c r="A12" s="6">
        <v>5</v>
      </c>
      <c r="B12" s="26" t="s">
        <v>33</v>
      </c>
      <c r="C12" s="50">
        <v>0</v>
      </c>
      <c r="D12" s="50">
        <v>60.7</v>
      </c>
      <c r="E12" s="50"/>
      <c r="F12" s="50">
        <f t="shared" si="1"/>
        <v>60.7</v>
      </c>
    </row>
    <row r="13" spans="1:13" ht="18.75" customHeight="1" x14ac:dyDescent="0.25">
      <c r="A13" s="6">
        <v>6</v>
      </c>
      <c r="B13" s="26" t="s">
        <v>28</v>
      </c>
      <c r="C13" s="50">
        <v>0</v>
      </c>
      <c r="D13" s="50">
        <v>16.8</v>
      </c>
      <c r="E13" s="50"/>
      <c r="F13" s="50">
        <f t="shared" si="1"/>
        <v>16.8</v>
      </c>
    </row>
    <row r="14" spans="1:13" s="18" customFormat="1" ht="33.75" customHeight="1" x14ac:dyDescent="0.2">
      <c r="A14" s="11">
        <v>7</v>
      </c>
      <c r="B14" s="45" t="s">
        <v>21</v>
      </c>
      <c r="C14" s="8">
        <f>C15+C16+C18+C19+C20+C21+C22+C23+C24</f>
        <v>40447.200000000004</v>
      </c>
      <c r="D14" s="8">
        <f>D15+D16+D18+D19+D20+D21+D22+D23+D24+D17</f>
        <v>29889.800000000007</v>
      </c>
      <c r="E14" s="8">
        <f t="shared" si="0"/>
        <v>73.898316817975058</v>
      </c>
      <c r="F14" s="8">
        <f t="shared" si="1"/>
        <v>-10557.399999999998</v>
      </c>
    </row>
    <row r="15" spans="1:13" ht="81" customHeight="1" x14ac:dyDescent="0.25">
      <c r="A15" s="6">
        <v>8</v>
      </c>
      <c r="B15" s="26" t="s">
        <v>8</v>
      </c>
      <c r="C15" s="50">
        <v>18582.400000000001</v>
      </c>
      <c r="D15" s="50">
        <v>9802.1</v>
      </c>
      <c r="E15" s="50">
        <f t="shared" si="0"/>
        <v>52.749375753401061</v>
      </c>
      <c r="F15" s="50">
        <f t="shared" si="1"/>
        <v>-8780.3000000000011</v>
      </c>
    </row>
    <row r="16" spans="1:13" ht="33.75" customHeight="1" x14ac:dyDescent="0.25">
      <c r="A16" s="6">
        <v>9</v>
      </c>
      <c r="B16" s="26" t="s">
        <v>20</v>
      </c>
      <c r="C16" s="50">
        <v>7575.5</v>
      </c>
      <c r="D16" s="50">
        <v>5106.8</v>
      </c>
      <c r="E16" s="50">
        <f t="shared" si="0"/>
        <v>67.412052009768331</v>
      </c>
      <c r="F16" s="50">
        <f t="shared" si="1"/>
        <v>-2468.6999999999998</v>
      </c>
    </row>
    <row r="17" spans="1:6" ht="115.5" customHeight="1" x14ac:dyDescent="0.25">
      <c r="A17" s="6">
        <v>10</v>
      </c>
      <c r="B17" s="26" t="s">
        <v>51</v>
      </c>
      <c r="C17" s="50">
        <v>0</v>
      </c>
      <c r="D17" s="50">
        <v>1.8</v>
      </c>
      <c r="E17" s="50"/>
      <c r="F17" s="50">
        <f t="shared" si="1"/>
        <v>1.8</v>
      </c>
    </row>
    <row r="18" spans="1:6" ht="52.5" customHeight="1" x14ac:dyDescent="0.25">
      <c r="A18" s="6">
        <v>11</v>
      </c>
      <c r="B18" s="26" t="s">
        <v>17</v>
      </c>
      <c r="C18" s="50">
        <v>394.2</v>
      </c>
      <c r="D18" s="50">
        <v>378.9</v>
      </c>
      <c r="E18" s="50">
        <f t="shared" si="0"/>
        <v>96.118721461187207</v>
      </c>
      <c r="F18" s="50">
        <f t="shared" si="1"/>
        <v>-15.300000000000011</v>
      </c>
    </row>
    <row r="19" spans="1:6" ht="81" customHeight="1" x14ac:dyDescent="0.25">
      <c r="A19" s="6">
        <v>12</v>
      </c>
      <c r="B19" s="26" t="s">
        <v>13</v>
      </c>
      <c r="C19" s="50">
        <v>6797.9</v>
      </c>
      <c r="D19" s="50">
        <v>5870.3</v>
      </c>
      <c r="E19" s="50">
        <f t="shared" si="0"/>
        <v>86.354609511760998</v>
      </c>
      <c r="F19" s="50">
        <f t="shared" si="1"/>
        <v>-927.59999999999945</v>
      </c>
    </row>
    <row r="20" spans="1:6" ht="35.25" customHeight="1" x14ac:dyDescent="0.25">
      <c r="A20" s="6">
        <v>13</v>
      </c>
      <c r="B20" s="26" t="s">
        <v>11</v>
      </c>
      <c r="C20" s="50">
        <v>1039.8</v>
      </c>
      <c r="D20" s="50">
        <v>786.9</v>
      </c>
      <c r="E20" s="50">
        <f t="shared" si="0"/>
        <v>75.678015002885175</v>
      </c>
      <c r="F20" s="50">
        <f t="shared" si="1"/>
        <v>-252.89999999999998</v>
      </c>
    </row>
    <row r="21" spans="1:6" ht="83.25" customHeight="1" x14ac:dyDescent="0.25">
      <c r="A21" s="6">
        <v>14</v>
      </c>
      <c r="B21" s="26" t="s">
        <v>58</v>
      </c>
      <c r="C21" s="50">
        <v>2609.3000000000002</v>
      </c>
      <c r="D21" s="50">
        <v>2845.4</v>
      </c>
      <c r="E21" s="50">
        <f t="shared" si="0"/>
        <v>109.04840378645613</v>
      </c>
      <c r="F21" s="50">
        <f t="shared" si="1"/>
        <v>236.09999999999991</v>
      </c>
    </row>
    <row r="22" spans="1:6" ht="66" customHeight="1" x14ac:dyDescent="0.25">
      <c r="A22" s="6">
        <v>15</v>
      </c>
      <c r="B22" s="26" t="s">
        <v>18</v>
      </c>
      <c r="C22" s="50">
        <v>3383.2</v>
      </c>
      <c r="D22" s="50">
        <v>5013.2</v>
      </c>
      <c r="E22" s="50">
        <f t="shared" si="0"/>
        <v>148.17923859068338</v>
      </c>
      <c r="F22" s="50">
        <f t="shared" si="1"/>
        <v>1630</v>
      </c>
    </row>
    <row r="23" spans="1:6" ht="65.25" customHeight="1" x14ac:dyDescent="0.25">
      <c r="A23" s="6">
        <v>16</v>
      </c>
      <c r="B23" s="26" t="s">
        <v>34</v>
      </c>
      <c r="C23" s="50">
        <v>64.900000000000006</v>
      </c>
      <c r="D23" s="50">
        <v>85.9</v>
      </c>
      <c r="E23" s="50">
        <f t="shared" si="0"/>
        <v>132.35747303543914</v>
      </c>
      <c r="F23" s="50">
        <f t="shared" si="1"/>
        <v>21</v>
      </c>
    </row>
    <row r="24" spans="1:6" ht="16.5" customHeight="1" x14ac:dyDescent="0.25">
      <c r="A24" s="6">
        <v>17</v>
      </c>
      <c r="B24" s="26" t="s">
        <v>28</v>
      </c>
      <c r="C24" s="50">
        <v>0</v>
      </c>
      <c r="D24" s="50">
        <v>-1.5</v>
      </c>
      <c r="E24" s="50"/>
      <c r="F24" s="50">
        <f t="shared" si="1"/>
        <v>-1.5</v>
      </c>
    </row>
    <row r="25" spans="1:6" s="18" customFormat="1" ht="19.5" customHeight="1" x14ac:dyDescent="0.2">
      <c r="A25" s="11">
        <v>18</v>
      </c>
      <c r="B25" s="45" t="s">
        <v>22</v>
      </c>
      <c r="C25" s="12">
        <f>C27+C28+C26</f>
        <v>1793484.4000000001</v>
      </c>
      <c r="D25" s="12">
        <f>D27+D28+D26</f>
        <v>1314991.2000000002</v>
      </c>
      <c r="E25" s="8">
        <f t="shared" si="0"/>
        <v>73.320470476353179</v>
      </c>
      <c r="F25" s="8">
        <f t="shared" si="1"/>
        <v>-478493.19999999995</v>
      </c>
    </row>
    <row r="26" spans="1:6" ht="20.25" customHeight="1" x14ac:dyDescent="0.25">
      <c r="A26" s="6">
        <v>19</v>
      </c>
      <c r="B26" s="26" t="s">
        <v>44</v>
      </c>
      <c r="C26" s="22">
        <v>2.6</v>
      </c>
      <c r="D26" s="22">
        <v>2.6</v>
      </c>
      <c r="E26" s="50">
        <f t="shared" si="0"/>
        <v>100</v>
      </c>
      <c r="F26" s="50">
        <f t="shared" si="1"/>
        <v>0</v>
      </c>
    </row>
    <row r="27" spans="1:6" ht="31.5" x14ac:dyDescent="0.25">
      <c r="A27" s="6">
        <v>20</v>
      </c>
      <c r="B27" s="27" t="s">
        <v>9</v>
      </c>
      <c r="C27" s="21">
        <v>1805293.5</v>
      </c>
      <c r="D27" s="50">
        <v>1326800.3</v>
      </c>
      <c r="E27" s="50">
        <f t="shared" si="0"/>
        <v>73.494991257654235</v>
      </c>
      <c r="F27" s="50">
        <f t="shared" si="1"/>
        <v>-478493.19999999995</v>
      </c>
    </row>
    <row r="28" spans="1:6" ht="47.25" x14ac:dyDescent="0.25">
      <c r="A28" s="6">
        <v>21</v>
      </c>
      <c r="B28" s="46" t="s">
        <v>10</v>
      </c>
      <c r="C28" s="50">
        <v>-11811.7</v>
      </c>
      <c r="D28" s="50">
        <v>-11811.7</v>
      </c>
      <c r="E28" s="50">
        <f t="shared" si="0"/>
        <v>100</v>
      </c>
      <c r="F28" s="50">
        <f t="shared" si="1"/>
        <v>0</v>
      </c>
    </row>
    <row r="29" spans="1:6" s="18" customFormat="1" ht="51" customHeight="1" x14ac:dyDescent="0.2">
      <c r="A29" s="11">
        <v>22</v>
      </c>
      <c r="B29" s="45" t="s">
        <v>19</v>
      </c>
      <c r="C29" s="8">
        <f>C30</f>
        <v>1206.5</v>
      </c>
      <c r="D29" s="8">
        <f>D30</f>
        <v>892.1</v>
      </c>
      <c r="E29" s="8">
        <f t="shared" si="0"/>
        <v>73.941152092830507</v>
      </c>
      <c r="F29" s="8">
        <f t="shared" si="1"/>
        <v>-314.39999999999998</v>
      </c>
    </row>
    <row r="30" spans="1:6" ht="35.25" customHeight="1" x14ac:dyDescent="0.25">
      <c r="A30" s="6">
        <v>23</v>
      </c>
      <c r="B30" s="27" t="s">
        <v>26</v>
      </c>
      <c r="C30" s="50">
        <v>1206.5</v>
      </c>
      <c r="D30" s="50">
        <v>892.1</v>
      </c>
      <c r="E30" s="50">
        <f t="shared" si="0"/>
        <v>73.941152092830507</v>
      </c>
      <c r="F30" s="50">
        <f t="shared" si="1"/>
        <v>-314.39999999999998</v>
      </c>
    </row>
    <row r="31" spans="1:6" s="18" customFormat="1" ht="18.75" customHeight="1" x14ac:dyDescent="0.2">
      <c r="A31" s="11">
        <v>24</v>
      </c>
      <c r="B31" s="45" t="s">
        <v>23</v>
      </c>
      <c r="C31" s="8">
        <f>SUM(C32:C35)</f>
        <v>257.39999999999998</v>
      </c>
      <c r="D31" s="8">
        <f>D32+D35+D34+D33</f>
        <v>147.80000000000001</v>
      </c>
      <c r="E31" s="8">
        <f t="shared" si="0"/>
        <v>57.420357420357426</v>
      </c>
      <c r="F31" s="8">
        <f t="shared" si="1"/>
        <v>-109.59999999999997</v>
      </c>
    </row>
    <row r="32" spans="1:6" ht="31.5" x14ac:dyDescent="0.25">
      <c r="A32" s="6">
        <v>25</v>
      </c>
      <c r="B32" s="27" t="s">
        <v>11</v>
      </c>
      <c r="C32" s="50">
        <v>158</v>
      </c>
      <c r="D32" s="50">
        <v>84.3</v>
      </c>
      <c r="E32" s="50">
        <f t="shared" si="0"/>
        <v>53.35443037974683</v>
      </c>
      <c r="F32" s="50">
        <f t="shared" si="1"/>
        <v>-73.7</v>
      </c>
    </row>
    <row r="33" spans="1:7" ht="18" customHeight="1" x14ac:dyDescent="0.25">
      <c r="A33" s="6">
        <v>26</v>
      </c>
      <c r="B33" s="27" t="s">
        <v>40</v>
      </c>
      <c r="C33" s="50">
        <v>0</v>
      </c>
      <c r="D33" s="50">
        <v>52.1</v>
      </c>
      <c r="E33" s="50"/>
      <c r="F33" s="50">
        <f t="shared" si="1"/>
        <v>52.1</v>
      </c>
    </row>
    <row r="34" spans="1:7" ht="63" customHeight="1" x14ac:dyDescent="0.25">
      <c r="A34" s="6">
        <v>27</v>
      </c>
      <c r="B34" s="27" t="s">
        <v>39</v>
      </c>
      <c r="C34" s="50">
        <v>11.4</v>
      </c>
      <c r="D34" s="50">
        <v>11.4</v>
      </c>
      <c r="E34" s="50">
        <f t="shared" si="0"/>
        <v>100</v>
      </c>
      <c r="F34" s="50">
        <f t="shared" si="1"/>
        <v>0</v>
      </c>
    </row>
    <row r="35" spans="1:7" ht="18" customHeight="1" x14ac:dyDescent="0.25">
      <c r="A35" s="6">
        <v>28</v>
      </c>
      <c r="B35" s="47" t="s">
        <v>12</v>
      </c>
      <c r="C35" s="50">
        <v>88</v>
      </c>
      <c r="D35" s="50">
        <v>0</v>
      </c>
      <c r="E35" s="50"/>
      <c r="F35" s="50">
        <f t="shared" si="1"/>
        <v>-88</v>
      </c>
      <c r="G35" s="19"/>
    </row>
    <row r="36" spans="1:7" s="18" customFormat="1" ht="31.5" x14ac:dyDescent="0.2">
      <c r="A36" s="11">
        <v>29</v>
      </c>
      <c r="B36" s="45" t="s">
        <v>24</v>
      </c>
      <c r="C36" s="8">
        <f>C37+C38+C43+C42+C39</f>
        <v>13470.1</v>
      </c>
      <c r="D36" s="8">
        <f>SUM(D37:D43)</f>
        <v>12927.899999999998</v>
      </c>
      <c r="E36" s="8">
        <f t="shared" si="0"/>
        <v>95.974788605875219</v>
      </c>
      <c r="F36" s="8">
        <f t="shared" si="1"/>
        <v>-542.20000000000255</v>
      </c>
    </row>
    <row r="37" spans="1:7" ht="99.75" customHeight="1" x14ac:dyDescent="0.25">
      <c r="A37" s="6">
        <v>30</v>
      </c>
      <c r="B37" s="26" t="s">
        <v>15</v>
      </c>
      <c r="C37" s="50">
        <v>104</v>
      </c>
      <c r="D37" s="50">
        <v>108.8</v>
      </c>
      <c r="E37" s="50">
        <f t="shared" si="0"/>
        <v>104.61538461538463</v>
      </c>
      <c r="F37" s="50">
        <f t="shared" si="1"/>
        <v>4.7999999999999972</v>
      </c>
    </row>
    <row r="38" spans="1:7" ht="79.5" customHeight="1" x14ac:dyDescent="0.25">
      <c r="A38" s="6">
        <v>31</v>
      </c>
      <c r="B38" s="26" t="s">
        <v>25</v>
      </c>
      <c r="C38" s="50">
        <v>10955.7</v>
      </c>
      <c r="D38" s="50">
        <v>10907.8</v>
      </c>
      <c r="E38" s="50">
        <f t="shared" si="0"/>
        <v>99.562784669167641</v>
      </c>
      <c r="F38" s="50">
        <f t="shared" si="1"/>
        <v>-47.900000000001455</v>
      </c>
    </row>
    <row r="39" spans="1:7" ht="18" customHeight="1" x14ac:dyDescent="0.25">
      <c r="A39" s="6">
        <v>32</v>
      </c>
      <c r="B39" s="26" t="s">
        <v>40</v>
      </c>
      <c r="C39" s="50">
        <v>604.9</v>
      </c>
      <c r="D39" s="50">
        <v>604.9</v>
      </c>
      <c r="E39" s="50">
        <f t="shared" si="0"/>
        <v>100</v>
      </c>
      <c r="F39" s="50">
        <f t="shared" si="1"/>
        <v>0</v>
      </c>
    </row>
    <row r="40" spans="1:7" ht="141.75" customHeight="1" x14ac:dyDescent="0.25">
      <c r="A40" s="6">
        <v>33</v>
      </c>
      <c r="B40" s="26" t="s">
        <v>68</v>
      </c>
      <c r="C40" s="50">
        <v>0</v>
      </c>
      <c r="D40" s="50">
        <v>6.9</v>
      </c>
      <c r="E40" s="50"/>
      <c r="F40" s="50">
        <f t="shared" si="1"/>
        <v>6.9</v>
      </c>
    </row>
    <row r="41" spans="1:7" ht="110.25" customHeight="1" x14ac:dyDescent="0.25">
      <c r="A41" s="6">
        <v>34</v>
      </c>
      <c r="B41" s="26" t="s">
        <v>72</v>
      </c>
      <c r="C41" s="50">
        <v>0</v>
      </c>
      <c r="D41" s="50">
        <v>6.6</v>
      </c>
      <c r="E41" s="50"/>
      <c r="F41" s="50">
        <f t="shared" si="1"/>
        <v>6.6</v>
      </c>
    </row>
    <row r="42" spans="1:7" ht="64.5" customHeight="1" x14ac:dyDescent="0.25">
      <c r="A42" s="6">
        <v>35</v>
      </c>
      <c r="B42" s="27" t="s">
        <v>35</v>
      </c>
      <c r="C42" s="50">
        <v>965.5</v>
      </c>
      <c r="D42" s="50">
        <v>857.5</v>
      </c>
      <c r="E42" s="50">
        <f t="shared" si="0"/>
        <v>88.814085965820823</v>
      </c>
      <c r="F42" s="50">
        <f t="shared" si="1"/>
        <v>-108</v>
      </c>
    </row>
    <row r="43" spans="1:7" ht="19.5" customHeight="1" x14ac:dyDescent="0.25">
      <c r="A43" s="6">
        <v>36</v>
      </c>
      <c r="B43" s="26" t="s">
        <v>12</v>
      </c>
      <c r="C43" s="50">
        <v>840</v>
      </c>
      <c r="D43" s="50">
        <v>435.4</v>
      </c>
      <c r="E43" s="50">
        <f t="shared" si="0"/>
        <v>51.833333333333329</v>
      </c>
      <c r="F43" s="50">
        <f t="shared" si="1"/>
        <v>-404.6</v>
      </c>
    </row>
    <row r="44" spans="1:7" s="18" customFormat="1" ht="31.5" x14ac:dyDescent="0.2">
      <c r="A44" s="11">
        <v>37</v>
      </c>
      <c r="B44" s="45" t="s">
        <v>27</v>
      </c>
      <c r="C44" s="9">
        <f>C45+C46</f>
        <v>797.5</v>
      </c>
      <c r="D44" s="9">
        <f>D45+D46</f>
        <v>782.5</v>
      </c>
      <c r="E44" s="8">
        <f t="shared" si="0"/>
        <v>98.119122257053291</v>
      </c>
      <c r="F44" s="8">
        <f t="shared" si="1"/>
        <v>-15</v>
      </c>
    </row>
    <row r="45" spans="1:7" ht="31.5" x14ac:dyDescent="0.25">
      <c r="A45" s="6">
        <v>38</v>
      </c>
      <c r="B45" s="26" t="s">
        <v>16</v>
      </c>
      <c r="C45" s="10">
        <v>50</v>
      </c>
      <c r="D45" s="10">
        <v>35</v>
      </c>
      <c r="E45" s="50">
        <f t="shared" si="0"/>
        <v>70</v>
      </c>
      <c r="F45" s="50">
        <f t="shared" si="1"/>
        <v>-15</v>
      </c>
    </row>
    <row r="46" spans="1:7" ht="20.25" customHeight="1" x14ac:dyDescent="0.25">
      <c r="A46" s="6">
        <v>39</v>
      </c>
      <c r="B46" s="26" t="s">
        <v>44</v>
      </c>
      <c r="C46" s="10">
        <v>747.5</v>
      </c>
      <c r="D46" s="10">
        <v>747.5</v>
      </c>
      <c r="E46" s="50">
        <f t="shared" si="0"/>
        <v>100</v>
      </c>
      <c r="F46" s="50">
        <f t="shared" si="1"/>
        <v>0</v>
      </c>
    </row>
    <row r="47" spans="1:7" s="18" customFormat="1" ht="18" customHeight="1" x14ac:dyDescent="0.2">
      <c r="A47" s="11">
        <v>40</v>
      </c>
      <c r="B47" s="48" t="s">
        <v>62</v>
      </c>
      <c r="C47" s="41">
        <f>C48</f>
        <v>0</v>
      </c>
      <c r="D47" s="41">
        <f>D48</f>
        <v>20</v>
      </c>
      <c r="E47" s="8"/>
      <c r="F47" s="8">
        <f t="shared" si="1"/>
        <v>20</v>
      </c>
    </row>
    <row r="48" spans="1:7" ht="63.75" customHeight="1" x14ac:dyDescent="0.25">
      <c r="A48" s="6">
        <v>41</v>
      </c>
      <c r="B48" s="49" t="s">
        <v>63</v>
      </c>
      <c r="C48" s="42">
        <v>0</v>
      </c>
      <c r="D48" s="42">
        <v>20</v>
      </c>
      <c r="E48" s="50"/>
      <c r="F48" s="50">
        <f t="shared" si="1"/>
        <v>20</v>
      </c>
    </row>
    <row r="49" spans="1:13" x14ac:dyDescent="0.25"/>
    <row r="50" spans="1:13" x14ac:dyDescent="0.25"/>
    <row r="51" spans="1:13" x14ac:dyDescent="0.25"/>
    <row r="52" spans="1:13" x14ac:dyDescent="0.25"/>
    <row r="53" spans="1:13" x14ac:dyDescent="0.25"/>
    <row r="54" spans="1:13" x14ac:dyDescent="0.25"/>
    <row r="55" spans="1:13" x14ac:dyDescent="0.25"/>
    <row r="56" spans="1:13" x14ac:dyDescent="0.25"/>
    <row r="57" spans="1:13" s="23" customFormat="1" x14ac:dyDescent="0.25">
      <c r="A57" s="38"/>
      <c r="B57" s="43"/>
      <c r="C57" s="39"/>
      <c r="D57" s="39"/>
      <c r="E57" s="39"/>
      <c r="F57" s="39"/>
      <c r="G57" s="1"/>
      <c r="H57" s="1"/>
      <c r="I57" s="1"/>
      <c r="J57" s="1"/>
      <c r="K57" s="1"/>
      <c r="L57" s="1"/>
      <c r="M57" s="1"/>
    </row>
    <row r="58" spans="1:13" s="23" customFormat="1" x14ac:dyDescent="0.25">
      <c r="A58" s="38"/>
      <c r="B58" s="43"/>
      <c r="C58" s="39"/>
      <c r="D58" s="39"/>
      <c r="E58" s="39"/>
      <c r="F58" s="39"/>
      <c r="G58" s="1"/>
      <c r="H58" s="1"/>
      <c r="I58" s="1"/>
      <c r="J58" s="1"/>
      <c r="K58" s="1"/>
      <c r="L58" s="1"/>
      <c r="M58" s="1"/>
    </row>
    <row r="59" spans="1:13" s="23" customFormat="1" x14ac:dyDescent="0.25">
      <c r="A59" s="38"/>
      <c r="B59" s="43"/>
      <c r="C59" s="39"/>
      <c r="D59" s="39"/>
      <c r="E59" s="39"/>
      <c r="F59" s="39"/>
      <c r="G59" s="1"/>
      <c r="H59" s="1"/>
      <c r="I59" s="1"/>
      <c r="J59" s="1"/>
      <c r="K59" s="1"/>
      <c r="L59" s="1"/>
      <c r="M59" s="1"/>
    </row>
    <row r="60" spans="1:13" s="23" customFormat="1" x14ac:dyDescent="0.25">
      <c r="A60" s="38"/>
      <c r="B60" s="43"/>
      <c r="C60" s="39"/>
      <c r="D60" s="39"/>
      <c r="E60" s="39"/>
      <c r="F60" s="39"/>
      <c r="G60" s="1"/>
      <c r="H60" s="1"/>
      <c r="I60" s="1"/>
      <c r="J60" s="1"/>
      <c r="K60" s="1"/>
      <c r="L60" s="1"/>
      <c r="M60" s="1"/>
    </row>
    <row r="61" spans="1:13" s="23" customFormat="1" x14ac:dyDescent="0.25">
      <c r="A61" s="38"/>
      <c r="B61" s="43"/>
      <c r="C61" s="39"/>
      <c r="D61" s="39"/>
      <c r="E61" s="39"/>
      <c r="F61" s="39"/>
      <c r="G61" s="1"/>
      <c r="H61" s="1"/>
      <c r="I61" s="1"/>
      <c r="J61" s="1"/>
      <c r="K61" s="1"/>
      <c r="L61" s="1"/>
      <c r="M61" s="1"/>
    </row>
    <row r="62" spans="1:13" s="23" customFormat="1" x14ac:dyDescent="0.25">
      <c r="A62" s="38"/>
      <c r="B62" s="43"/>
      <c r="C62" s="39"/>
      <c r="D62" s="39"/>
      <c r="E62" s="39"/>
      <c r="F62" s="39"/>
      <c r="G62" s="1"/>
      <c r="H62" s="1"/>
      <c r="I62" s="1"/>
      <c r="J62" s="1"/>
      <c r="K62" s="1"/>
      <c r="L62" s="1"/>
      <c r="M62" s="1"/>
    </row>
    <row r="63" spans="1:13" s="23" customFormat="1" x14ac:dyDescent="0.25">
      <c r="A63" s="38"/>
      <c r="B63" s="43"/>
      <c r="C63" s="39"/>
      <c r="D63" s="39"/>
      <c r="E63" s="39"/>
      <c r="F63" s="39"/>
      <c r="G63" s="1"/>
      <c r="H63" s="1"/>
      <c r="I63" s="1"/>
      <c r="J63" s="1"/>
      <c r="K63" s="1"/>
      <c r="L63" s="1"/>
      <c r="M63" s="1"/>
    </row>
    <row r="64" spans="1:13" s="23" customFormat="1" x14ac:dyDescent="0.25">
      <c r="A64" s="38"/>
      <c r="B64" s="43"/>
      <c r="C64" s="39"/>
      <c r="D64" s="39"/>
      <c r="E64" s="39"/>
      <c r="F64" s="39"/>
      <c r="G64" s="1"/>
      <c r="H64" s="1"/>
      <c r="I64" s="1"/>
      <c r="J64" s="1"/>
      <c r="K64" s="1"/>
      <c r="L64" s="1"/>
      <c r="M64" s="1"/>
    </row>
    <row r="65" spans="1:13" s="23" customFormat="1" x14ac:dyDescent="0.25">
      <c r="A65" s="38"/>
      <c r="B65" s="43"/>
      <c r="C65" s="39"/>
      <c r="D65" s="39"/>
      <c r="E65" s="39"/>
      <c r="F65" s="39"/>
      <c r="G65" s="1"/>
      <c r="H65" s="1"/>
      <c r="I65" s="1"/>
      <c r="J65" s="1"/>
      <c r="K65" s="1"/>
      <c r="L65" s="1"/>
      <c r="M65" s="1"/>
    </row>
    <row r="66" spans="1:13" s="23" customFormat="1" x14ac:dyDescent="0.25">
      <c r="A66" s="38"/>
      <c r="B66" s="43"/>
      <c r="C66" s="39"/>
      <c r="D66" s="39"/>
      <c r="E66" s="39"/>
      <c r="F66" s="39"/>
      <c r="G66" s="1"/>
      <c r="H66" s="1"/>
      <c r="I66" s="1"/>
      <c r="J66" s="1"/>
      <c r="K66" s="1"/>
      <c r="L66" s="1"/>
      <c r="M66" s="1"/>
    </row>
    <row r="67" spans="1:13" s="23" customFormat="1" x14ac:dyDescent="0.25">
      <c r="A67" s="38"/>
      <c r="B67" s="43"/>
      <c r="C67" s="39"/>
      <c r="D67" s="39"/>
      <c r="E67" s="39"/>
      <c r="F67" s="39"/>
      <c r="G67" s="1"/>
      <c r="H67" s="1"/>
      <c r="I67" s="1"/>
      <c r="J67" s="1"/>
      <c r="K67" s="1"/>
      <c r="L67" s="1"/>
      <c r="M67" s="1"/>
    </row>
    <row r="68" spans="1:13" s="23" customFormat="1" x14ac:dyDescent="0.25">
      <c r="A68" s="38"/>
      <c r="B68" s="43"/>
      <c r="C68" s="39"/>
      <c r="D68" s="39"/>
      <c r="E68" s="39"/>
      <c r="F68" s="39"/>
      <c r="G68" s="1"/>
      <c r="H68" s="1"/>
      <c r="I68" s="1"/>
      <c r="J68" s="1"/>
      <c r="K68" s="1"/>
      <c r="L68" s="1"/>
      <c r="M68" s="1"/>
    </row>
    <row r="69" spans="1:13" s="23" customFormat="1" x14ac:dyDescent="0.25">
      <c r="A69" s="38"/>
      <c r="B69" s="43"/>
      <c r="C69" s="39"/>
      <c r="D69" s="39"/>
      <c r="E69" s="39"/>
      <c r="F69" s="39"/>
      <c r="G69" s="1"/>
      <c r="H69" s="1"/>
      <c r="I69" s="1"/>
      <c r="J69" s="1"/>
      <c r="K69" s="1"/>
      <c r="L69" s="1"/>
      <c r="M69" s="1"/>
    </row>
    <row r="70" spans="1:13" s="23" customFormat="1" x14ac:dyDescent="0.25">
      <c r="A70" s="38"/>
      <c r="B70" s="43"/>
      <c r="C70" s="39"/>
      <c r="D70" s="39"/>
      <c r="E70" s="39"/>
      <c r="F70" s="39"/>
      <c r="G70" s="1"/>
      <c r="H70" s="1"/>
      <c r="I70" s="1"/>
      <c r="J70" s="1"/>
      <c r="K70" s="1"/>
      <c r="L70" s="1"/>
      <c r="M70" s="1"/>
    </row>
    <row r="71" spans="1:13" s="23" customFormat="1" x14ac:dyDescent="0.25">
      <c r="A71" s="38"/>
      <c r="B71" s="43"/>
      <c r="C71" s="39"/>
      <c r="D71" s="39"/>
      <c r="E71" s="39"/>
      <c r="F71" s="39"/>
      <c r="G71" s="1"/>
      <c r="H71" s="1"/>
      <c r="I71" s="1"/>
      <c r="J71" s="1"/>
      <c r="K71" s="1"/>
      <c r="L71" s="1"/>
      <c r="M71" s="1"/>
    </row>
    <row r="72" spans="1:13" s="23" customFormat="1" x14ac:dyDescent="0.25">
      <c r="A72" s="38"/>
      <c r="B72" s="43"/>
      <c r="C72" s="39"/>
      <c r="D72" s="39"/>
      <c r="E72" s="39"/>
      <c r="F72" s="39"/>
      <c r="G72" s="1"/>
      <c r="H72" s="1"/>
      <c r="I72" s="1"/>
      <c r="J72" s="1"/>
      <c r="K72" s="1"/>
      <c r="L72" s="1"/>
      <c r="M72" s="1"/>
    </row>
    <row r="73" spans="1:13" x14ac:dyDescent="0.25"/>
    <row r="74" spans="1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>
      <selection activeCell="F4" sqref="F4"/>
    </sheetView>
  </sheetViews>
  <sheetFormatPr defaultColWidth="0" defaultRowHeight="15" zeroHeight="1" x14ac:dyDescent="0.25"/>
  <cols>
    <col min="1" max="1" width="5.42578125" style="38" customWidth="1"/>
    <col min="2" max="2" width="68.140625" style="43" customWidth="1"/>
    <col min="3" max="3" width="19.140625" style="39" customWidth="1"/>
    <col min="4" max="4" width="14.42578125" style="39" customWidth="1"/>
    <col min="5" max="5" width="12" style="39" customWidth="1"/>
    <col min="6" max="6" width="16.28515625" style="39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4" t="s">
        <v>65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6"/>
      <c r="C3" s="40"/>
      <c r="D3" s="40"/>
      <c r="E3" s="40"/>
      <c r="F3" s="40"/>
      <c r="G3" s="20"/>
      <c r="H3" s="20"/>
      <c r="I3" s="20"/>
      <c r="J3" s="20"/>
      <c r="K3" s="20"/>
      <c r="L3" s="20"/>
      <c r="M3" s="20"/>
    </row>
    <row r="4" spans="1:13" x14ac:dyDescent="0.25">
      <c r="F4" s="60" t="s">
        <v>6</v>
      </c>
    </row>
    <row r="5" spans="1:13" ht="29.25" customHeight="1" x14ac:dyDescent="0.25">
      <c r="A5" s="55" t="s">
        <v>0</v>
      </c>
      <c r="B5" s="56" t="s">
        <v>1</v>
      </c>
      <c r="C5" s="57" t="s">
        <v>66</v>
      </c>
      <c r="D5" s="57" t="s">
        <v>67</v>
      </c>
      <c r="E5" s="57"/>
      <c r="F5" s="57"/>
    </row>
    <row r="6" spans="1:13" ht="36" customHeight="1" x14ac:dyDescent="0.25">
      <c r="A6" s="55"/>
      <c r="B6" s="56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6"/>
      <c r="C7" s="57"/>
      <c r="D7" s="57"/>
      <c r="E7" s="37" t="s">
        <v>4</v>
      </c>
      <c r="F7" s="37" t="s">
        <v>5</v>
      </c>
    </row>
    <row r="8" spans="1:13" ht="21" customHeight="1" x14ac:dyDescent="0.25">
      <c r="A8" s="11">
        <v>1</v>
      </c>
      <c r="B8" s="44" t="s">
        <v>7</v>
      </c>
      <c r="C8" s="8">
        <f>SUM(C9:C12)</f>
        <v>111.7</v>
      </c>
      <c r="D8" s="8">
        <f>D9+D10+D12+D11</f>
        <v>62.2</v>
      </c>
      <c r="E8" s="8">
        <f>D8/C8*100</f>
        <v>55.684870188003579</v>
      </c>
      <c r="F8" s="8">
        <f>D8-C8</f>
        <v>-49.5</v>
      </c>
    </row>
    <row r="9" spans="1:13" ht="81" customHeight="1" x14ac:dyDescent="0.25">
      <c r="A9" s="6">
        <v>2</v>
      </c>
      <c r="B9" s="26" t="s">
        <v>13</v>
      </c>
      <c r="C9" s="37">
        <v>41.3</v>
      </c>
      <c r="D9" s="37">
        <v>6.3</v>
      </c>
      <c r="E9" s="37">
        <f t="shared" ref="E9:E45" si="0">D9/C9*100</f>
        <v>15.254237288135593</v>
      </c>
      <c r="F9" s="37">
        <f t="shared" ref="F9:F47" si="1">D9-C9</f>
        <v>-35</v>
      </c>
    </row>
    <row r="10" spans="1:13" ht="48.75" customHeight="1" x14ac:dyDescent="0.25">
      <c r="A10" s="6">
        <v>3</v>
      </c>
      <c r="B10" s="26" t="s">
        <v>32</v>
      </c>
      <c r="C10" s="37">
        <v>70.400000000000006</v>
      </c>
      <c r="D10" s="37">
        <v>0</v>
      </c>
      <c r="E10" s="37"/>
      <c r="F10" s="37">
        <f t="shared" si="1"/>
        <v>-70.400000000000006</v>
      </c>
    </row>
    <row r="11" spans="1:13" ht="63" customHeight="1" x14ac:dyDescent="0.25">
      <c r="A11" s="6">
        <v>4</v>
      </c>
      <c r="B11" s="26" t="s">
        <v>39</v>
      </c>
      <c r="C11" s="37">
        <v>0</v>
      </c>
      <c r="D11" s="37">
        <v>1.2</v>
      </c>
      <c r="E11" s="37"/>
      <c r="F11" s="37">
        <f t="shared" si="1"/>
        <v>1.2</v>
      </c>
    </row>
    <row r="12" spans="1:13" ht="69" customHeight="1" x14ac:dyDescent="0.25">
      <c r="A12" s="6">
        <v>5</v>
      </c>
      <c r="B12" s="26" t="s">
        <v>33</v>
      </c>
      <c r="C12" s="37">
        <v>0</v>
      </c>
      <c r="D12" s="37">
        <v>54.7</v>
      </c>
      <c r="E12" s="37"/>
      <c r="F12" s="37">
        <f t="shared" si="1"/>
        <v>54.7</v>
      </c>
    </row>
    <row r="13" spans="1:13" s="18" customFormat="1" ht="33.75" customHeight="1" x14ac:dyDescent="0.2">
      <c r="A13" s="11">
        <v>6</v>
      </c>
      <c r="B13" s="45" t="s">
        <v>21</v>
      </c>
      <c r="C13" s="8">
        <f>C14+C15+C17+C18+C19+C20+C21+C22+C23</f>
        <v>40447.200000000004</v>
      </c>
      <c r="D13" s="8">
        <f>D14+D15+D17+D18+D19+D20+D21+D22+D23+D16</f>
        <v>27226.600000000002</v>
      </c>
      <c r="E13" s="8">
        <f t="shared" si="0"/>
        <v>67.31393025969659</v>
      </c>
      <c r="F13" s="8">
        <f t="shared" si="1"/>
        <v>-13220.600000000002</v>
      </c>
    </row>
    <row r="14" spans="1:13" ht="81" customHeight="1" x14ac:dyDescent="0.25">
      <c r="A14" s="6">
        <v>7</v>
      </c>
      <c r="B14" s="26" t="s">
        <v>8</v>
      </c>
      <c r="C14" s="37">
        <v>18582.400000000001</v>
      </c>
      <c r="D14" s="37">
        <v>8734</v>
      </c>
      <c r="E14" s="37">
        <f t="shared" si="0"/>
        <v>47.001463750645769</v>
      </c>
      <c r="F14" s="37">
        <f t="shared" si="1"/>
        <v>-9848.4000000000015</v>
      </c>
    </row>
    <row r="15" spans="1:13" ht="33.75" customHeight="1" x14ac:dyDescent="0.25">
      <c r="A15" s="6">
        <v>8</v>
      </c>
      <c r="B15" s="26" t="s">
        <v>20</v>
      </c>
      <c r="C15" s="37">
        <v>7575.5</v>
      </c>
      <c r="D15" s="37">
        <v>4759</v>
      </c>
      <c r="E15" s="37">
        <f t="shared" si="0"/>
        <v>62.820935911820996</v>
      </c>
      <c r="F15" s="37">
        <f t="shared" si="1"/>
        <v>-2816.5</v>
      </c>
    </row>
    <row r="16" spans="1:13" ht="115.5" customHeight="1" x14ac:dyDescent="0.25">
      <c r="A16" s="6">
        <v>9</v>
      </c>
      <c r="B16" s="26" t="s">
        <v>51</v>
      </c>
      <c r="C16" s="37">
        <v>0</v>
      </c>
      <c r="D16" s="37">
        <v>1.8</v>
      </c>
      <c r="E16" s="37"/>
      <c r="F16" s="37">
        <f t="shared" si="1"/>
        <v>1.8</v>
      </c>
    </row>
    <row r="17" spans="1:6" ht="52.5" customHeight="1" x14ac:dyDescent="0.25">
      <c r="A17" s="6">
        <v>10</v>
      </c>
      <c r="B17" s="26" t="s">
        <v>17</v>
      </c>
      <c r="C17" s="37">
        <v>394.2</v>
      </c>
      <c r="D17" s="37">
        <v>378.9</v>
      </c>
      <c r="E17" s="37">
        <f t="shared" si="0"/>
        <v>96.118721461187207</v>
      </c>
      <c r="F17" s="37">
        <f t="shared" si="1"/>
        <v>-15.300000000000011</v>
      </c>
    </row>
    <row r="18" spans="1:6" ht="81" customHeight="1" x14ac:dyDescent="0.25">
      <c r="A18" s="6">
        <v>11</v>
      </c>
      <c r="B18" s="26" t="s">
        <v>13</v>
      </c>
      <c r="C18" s="37">
        <v>6797.9</v>
      </c>
      <c r="D18" s="37">
        <v>4976.8</v>
      </c>
      <c r="E18" s="37">
        <f t="shared" si="0"/>
        <v>73.210844525515242</v>
      </c>
      <c r="F18" s="37">
        <f t="shared" si="1"/>
        <v>-1821.0999999999995</v>
      </c>
    </row>
    <row r="19" spans="1:6" ht="35.25" customHeight="1" x14ac:dyDescent="0.25">
      <c r="A19" s="6">
        <v>12</v>
      </c>
      <c r="B19" s="26" t="s">
        <v>11</v>
      </c>
      <c r="C19" s="37">
        <v>1039.8</v>
      </c>
      <c r="D19" s="37">
        <v>735</v>
      </c>
      <c r="E19" s="37">
        <f t="shared" si="0"/>
        <v>70.686670513560301</v>
      </c>
      <c r="F19" s="37">
        <f t="shared" si="1"/>
        <v>-304.79999999999995</v>
      </c>
    </row>
    <row r="20" spans="1:6" ht="83.25" customHeight="1" x14ac:dyDescent="0.25">
      <c r="A20" s="6">
        <v>13</v>
      </c>
      <c r="B20" s="26" t="s">
        <v>58</v>
      </c>
      <c r="C20" s="37">
        <v>2609.3000000000002</v>
      </c>
      <c r="D20" s="37">
        <v>2818.9</v>
      </c>
      <c r="E20" s="37">
        <f t="shared" si="0"/>
        <v>108.03280573333845</v>
      </c>
      <c r="F20" s="37">
        <f t="shared" si="1"/>
        <v>209.59999999999991</v>
      </c>
    </row>
    <row r="21" spans="1:6" ht="66" customHeight="1" x14ac:dyDescent="0.25">
      <c r="A21" s="6">
        <v>14</v>
      </c>
      <c r="B21" s="26" t="s">
        <v>18</v>
      </c>
      <c r="C21" s="37">
        <v>3383.2</v>
      </c>
      <c r="D21" s="37">
        <v>4742</v>
      </c>
      <c r="E21" s="37">
        <f t="shared" si="0"/>
        <v>140.16315913927644</v>
      </c>
      <c r="F21" s="37">
        <f t="shared" si="1"/>
        <v>1358.8000000000002</v>
      </c>
    </row>
    <row r="22" spans="1:6" ht="65.25" customHeight="1" x14ac:dyDescent="0.25">
      <c r="A22" s="6">
        <v>15</v>
      </c>
      <c r="B22" s="26" t="s">
        <v>34</v>
      </c>
      <c r="C22" s="37">
        <v>64.900000000000006</v>
      </c>
      <c r="D22" s="37">
        <v>81.7</v>
      </c>
      <c r="E22" s="37">
        <f t="shared" si="0"/>
        <v>125.88597842835129</v>
      </c>
      <c r="F22" s="37">
        <f t="shared" si="1"/>
        <v>16.799999999999997</v>
      </c>
    </row>
    <row r="23" spans="1:6" ht="16.5" customHeight="1" x14ac:dyDescent="0.25">
      <c r="A23" s="6">
        <v>16</v>
      </c>
      <c r="B23" s="26" t="s">
        <v>28</v>
      </c>
      <c r="C23" s="37">
        <v>0</v>
      </c>
      <c r="D23" s="37">
        <v>-1.5</v>
      </c>
      <c r="E23" s="37"/>
      <c r="F23" s="37">
        <f t="shared" si="1"/>
        <v>-1.5</v>
      </c>
    </row>
    <row r="24" spans="1:6" s="18" customFormat="1" ht="19.5" customHeight="1" x14ac:dyDescent="0.2">
      <c r="A24" s="11">
        <v>17</v>
      </c>
      <c r="B24" s="45" t="s">
        <v>22</v>
      </c>
      <c r="C24" s="12">
        <f>C26+C27+C25</f>
        <v>1822426.9000000001</v>
      </c>
      <c r="D24" s="12">
        <f>D26+D27+D25</f>
        <v>1119937.3</v>
      </c>
      <c r="E24" s="8">
        <f t="shared" si="0"/>
        <v>61.453071176682037</v>
      </c>
      <c r="F24" s="8">
        <f t="shared" si="1"/>
        <v>-702489.60000000009</v>
      </c>
    </row>
    <row r="25" spans="1:6" ht="20.25" customHeight="1" x14ac:dyDescent="0.25">
      <c r="A25" s="6">
        <v>18</v>
      </c>
      <c r="B25" s="26" t="s">
        <v>44</v>
      </c>
      <c r="C25" s="22">
        <v>2.6</v>
      </c>
      <c r="D25" s="22">
        <v>2.6</v>
      </c>
      <c r="E25" s="37">
        <f t="shared" si="0"/>
        <v>100</v>
      </c>
      <c r="F25" s="37"/>
    </row>
    <row r="26" spans="1:6" ht="31.5" x14ac:dyDescent="0.25">
      <c r="A26" s="6">
        <v>19</v>
      </c>
      <c r="B26" s="27" t="s">
        <v>9</v>
      </c>
      <c r="C26" s="21">
        <v>1834236</v>
      </c>
      <c r="D26" s="37">
        <v>1131746.3999999999</v>
      </c>
      <c r="E26" s="37">
        <f t="shared" si="0"/>
        <v>61.701242370120305</v>
      </c>
      <c r="F26" s="37">
        <f t="shared" si="1"/>
        <v>-702489.60000000009</v>
      </c>
    </row>
    <row r="27" spans="1:6" ht="47.25" x14ac:dyDescent="0.25">
      <c r="A27" s="6">
        <v>20</v>
      </c>
      <c r="B27" s="46" t="s">
        <v>10</v>
      </c>
      <c r="C27" s="37">
        <v>-11811.7</v>
      </c>
      <c r="D27" s="37">
        <v>-11811.7</v>
      </c>
      <c r="E27" s="37">
        <f t="shared" si="0"/>
        <v>100</v>
      </c>
      <c r="F27" s="37"/>
    </row>
    <row r="28" spans="1:6" s="18" customFormat="1" ht="51" customHeight="1" x14ac:dyDescent="0.2">
      <c r="A28" s="11">
        <v>21</v>
      </c>
      <c r="B28" s="45" t="s">
        <v>19</v>
      </c>
      <c r="C28" s="8">
        <f>C29</f>
        <v>1206.5</v>
      </c>
      <c r="D28" s="8">
        <f>D29</f>
        <v>789.1</v>
      </c>
      <c r="E28" s="8">
        <f t="shared" si="0"/>
        <v>65.404061334438452</v>
      </c>
      <c r="F28" s="8">
        <f t="shared" si="1"/>
        <v>-417.4</v>
      </c>
    </row>
    <row r="29" spans="1:6" ht="35.25" customHeight="1" x14ac:dyDescent="0.25">
      <c r="A29" s="6">
        <v>22</v>
      </c>
      <c r="B29" s="27" t="s">
        <v>26</v>
      </c>
      <c r="C29" s="37">
        <v>1206.5</v>
      </c>
      <c r="D29" s="37">
        <v>789.1</v>
      </c>
      <c r="E29" s="37">
        <f t="shared" si="0"/>
        <v>65.404061334438452</v>
      </c>
      <c r="F29" s="37">
        <f t="shared" si="1"/>
        <v>-417.4</v>
      </c>
    </row>
    <row r="30" spans="1:6" s="18" customFormat="1" ht="18.75" customHeight="1" x14ac:dyDescent="0.2">
      <c r="A30" s="11">
        <v>23</v>
      </c>
      <c r="B30" s="45" t="s">
        <v>23</v>
      </c>
      <c r="C30" s="8">
        <f>SUM(C31:C34)</f>
        <v>257.39999999999998</v>
      </c>
      <c r="D30" s="8">
        <f>D31+D34+D33+D32</f>
        <v>147.9</v>
      </c>
      <c r="E30" s="8">
        <f t="shared" si="0"/>
        <v>57.459207459207462</v>
      </c>
      <c r="F30" s="8">
        <f t="shared" si="1"/>
        <v>-109.49999999999997</v>
      </c>
    </row>
    <row r="31" spans="1:6" ht="31.5" x14ac:dyDescent="0.25">
      <c r="A31" s="6">
        <v>24</v>
      </c>
      <c r="B31" s="27" t="s">
        <v>11</v>
      </c>
      <c r="C31" s="37">
        <v>158</v>
      </c>
      <c r="D31" s="37">
        <v>84.4</v>
      </c>
      <c r="E31" s="37">
        <f t="shared" si="0"/>
        <v>53.417721518987349</v>
      </c>
      <c r="F31" s="37">
        <f t="shared" si="1"/>
        <v>-73.599999999999994</v>
      </c>
    </row>
    <row r="32" spans="1:6" ht="18" customHeight="1" x14ac:dyDescent="0.25">
      <c r="A32" s="6">
        <v>25</v>
      </c>
      <c r="B32" s="27" t="s">
        <v>40</v>
      </c>
      <c r="C32" s="37">
        <v>0</v>
      </c>
      <c r="D32" s="37">
        <v>52.1</v>
      </c>
      <c r="E32" s="37"/>
      <c r="F32" s="37">
        <f t="shared" si="1"/>
        <v>52.1</v>
      </c>
    </row>
    <row r="33" spans="1:7" ht="63" customHeight="1" x14ac:dyDescent="0.25">
      <c r="A33" s="6">
        <v>26</v>
      </c>
      <c r="B33" s="27" t="s">
        <v>39</v>
      </c>
      <c r="C33" s="37">
        <v>11.4</v>
      </c>
      <c r="D33" s="37">
        <v>11.4</v>
      </c>
      <c r="E33" s="37">
        <f t="shared" si="0"/>
        <v>100</v>
      </c>
      <c r="F33" s="37"/>
    </row>
    <row r="34" spans="1:7" ht="18" customHeight="1" x14ac:dyDescent="0.25">
      <c r="A34" s="6">
        <v>27</v>
      </c>
      <c r="B34" s="47" t="s">
        <v>12</v>
      </c>
      <c r="C34" s="37">
        <v>88</v>
      </c>
      <c r="D34" s="37">
        <v>0</v>
      </c>
      <c r="E34" s="37"/>
      <c r="F34" s="37">
        <f t="shared" si="1"/>
        <v>-88</v>
      </c>
      <c r="G34" s="19"/>
    </row>
    <row r="35" spans="1:7" s="18" customFormat="1" ht="31.5" x14ac:dyDescent="0.2">
      <c r="A35" s="11">
        <v>28</v>
      </c>
      <c r="B35" s="45" t="s">
        <v>24</v>
      </c>
      <c r="C35" s="8">
        <f>C36+C37+C42+C40+C38</f>
        <v>13470.1</v>
      </c>
      <c r="D35" s="8">
        <f>SUM(D36:D42)</f>
        <v>11420.099999999997</v>
      </c>
      <c r="E35" s="8">
        <f t="shared" si="0"/>
        <v>84.781107786876092</v>
      </c>
      <c r="F35" s="8">
        <f t="shared" si="1"/>
        <v>-2050.0000000000036</v>
      </c>
    </row>
    <row r="36" spans="1:7" ht="99.75" customHeight="1" x14ac:dyDescent="0.25">
      <c r="A36" s="6">
        <v>29</v>
      </c>
      <c r="B36" s="26" t="s">
        <v>15</v>
      </c>
      <c r="C36" s="37">
        <v>104</v>
      </c>
      <c r="D36" s="37">
        <v>102.4</v>
      </c>
      <c r="E36" s="37">
        <f t="shared" si="0"/>
        <v>98.461538461538467</v>
      </c>
      <c r="F36" s="37">
        <f t="shared" si="1"/>
        <v>-1.5999999999999943</v>
      </c>
    </row>
    <row r="37" spans="1:7" ht="79.5" customHeight="1" x14ac:dyDescent="0.25">
      <c r="A37" s="6">
        <v>30</v>
      </c>
      <c r="B37" s="26" t="s">
        <v>25</v>
      </c>
      <c r="C37" s="37">
        <v>10955.7</v>
      </c>
      <c r="D37" s="37">
        <v>9616.7999999999993</v>
      </c>
      <c r="E37" s="37">
        <f t="shared" si="0"/>
        <v>87.778964374709048</v>
      </c>
      <c r="F37" s="37">
        <f t="shared" si="1"/>
        <v>-1338.9000000000015</v>
      </c>
    </row>
    <row r="38" spans="1:7" ht="18" customHeight="1" x14ac:dyDescent="0.25">
      <c r="A38" s="6">
        <v>31</v>
      </c>
      <c r="B38" s="26" t="s">
        <v>40</v>
      </c>
      <c r="C38" s="37">
        <v>604.9</v>
      </c>
      <c r="D38" s="37">
        <v>604.9</v>
      </c>
      <c r="E38" s="37">
        <f t="shared" si="0"/>
        <v>100</v>
      </c>
      <c r="F38" s="37"/>
    </row>
    <row r="39" spans="1:7" ht="141.75" customHeight="1" x14ac:dyDescent="0.25">
      <c r="A39" s="6">
        <v>32</v>
      </c>
      <c r="B39" s="26" t="s">
        <v>68</v>
      </c>
      <c r="C39" s="37">
        <v>0</v>
      </c>
      <c r="D39" s="37">
        <v>1.3</v>
      </c>
      <c r="E39" s="37"/>
      <c r="F39" s="37">
        <f t="shared" si="1"/>
        <v>1.3</v>
      </c>
    </row>
    <row r="40" spans="1:7" ht="64.5" customHeight="1" x14ac:dyDescent="0.25">
      <c r="A40" s="6">
        <v>33</v>
      </c>
      <c r="B40" s="27" t="s">
        <v>35</v>
      </c>
      <c r="C40" s="37">
        <v>965.5</v>
      </c>
      <c r="D40" s="37">
        <v>836.8</v>
      </c>
      <c r="E40" s="37">
        <f t="shared" si="0"/>
        <v>86.670119109269805</v>
      </c>
      <c r="F40" s="37">
        <f t="shared" si="1"/>
        <v>-128.70000000000005</v>
      </c>
    </row>
    <row r="41" spans="1:7" ht="18.75" customHeight="1" x14ac:dyDescent="0.25">
      <c r="A41" s="6">
        <v>34</v>
      </c>
      <c r="B41" s="27" t="s">
        <v>28</v>
      </c>
      <c r="C41" s="37">
        <v>0</v>
      </c>
      <c r="D41" s="37">
        <v>257.89999999999998</v>
      </c>
      <c r="E41" s="37"/>
      <c r="F41" s="37">
        <f t="shared" si="1"/>
        <v>257.89999999999998</v>
      </c>
    </row>
    <row r="42" spans="1:7" ht="19.5" customHeight="1" x14ac:dyDescent="0.25">
      <c r="A42" s="6">
        <v>35</v>
      </c>
      <c r="B42" s="26" t="s">
        <v>12</v>
      </c>
      <c r="C42" s="37">
        <v>840</v>
      </c>
      <c r="D42" s="37">
        <v>0</v>
      </c>
      <c r="E42" s="37"/>
      <c r="F42" s="37">
        <f t="shared" si="1"/>
        <v>-840</v>
      </c>
    </row>
    <row r="43" spans="1:7" s="18" customFormat="1" ht="31.5" x14ac:dyDescent="0.2">
      <c r="A43" s="11">
        <v>36</v>
      </c>
      <c r="B43" s="45" t="s">
        <v>27</v>
      </c>
      <c r="C43" s="9">
        <f>C44+C45</f>
        <v>797.5</v>
      </c>
      <c r="D43" s="9">
        <f>D44+D45</f>
        <v>777.5</v>
      </c>
      <c r="E43" s="8">
        <f t="shared" si="0"/>
        <v>97.492163009404393</v>
      </c>
      <c r="F43" s="8">
        <f t="shared" si="1"/>
        <v>-20</v>
      </c>
    </row>
    <row r="44" spans="1:7" ht="31.5" x14ac:dyDescent="0.25">
      <c r="A44" s="6">
        <v>37</v>
      </c>
      <c r="B44" s="26" t="s">
        <v>16</v>
      </c>
      <c r="C44" s="10">
        <v>50</v>
      </c>
      <c r="D44" s="10">
        <v>30</v>
      </c>
      <c r="E44" s="37">
        <f t="shared" si="0"/>
        <v>60</v>
      </c>
      <c r="F44" s="37">
        <f t="shared" si="1"/>
        <v>-20</v>
      </c>
    </row>
    <row r="45" spans="1:7" ht="20.25" customHeight="1" x14ac:dyDescent="0.25">
      <c r="A45" s="6">
        <v>38</v>
      </c>
      <c r="B45" s="26" t="s">
        <v>44</v>
      </c>
      <c r="C45" s="10">
        <v>747.5</v>
      </c>
      <c r="D45" s="10">
        <v>747.5</v>
      </c>
      <c r="E45" s="37">
        <f t="shared" si="0"/>
        <v>100</v>
      </c>
      <c r="F45" s="37"/>
    </row>
    <row r="46" spans="1:7" s="18" customFormat="1" ht="18" customHeight="1" x14ac:dyDescent="0.2">
      <c r="A46" s="11">
        <v>39</v>
      </c>
      <c r="B46" s="48" t="s">
        <v>62</v>
      </c>
      <c r="C46" s="41">
        <f>C47</f>
        <v>0</v>
      </c>
      <c r="D46" s="41">
        <f>D47</f>
        <v>16.600000000000001</v>
      </c>
      <c r="E46" s="8"/>
      <c r="F46" s="8">
        <f t="shared" si="1"/>
        <v>16.600000000000001</v>
      </c>
    </row>
    <row r="47" spans="1:7" ht="63.75" customHeight="1" x14ac:dyDescent="0.25">
      <c r="A47" s="6">
        <v>40</v>
      </c>
      <c r="B47" s="49" t="s">
        <v>63</v>
      </c>
      <c r="C47" s="42">
        <v>0</v>
      </c>
      <c r="D47" s="42">
        <v>16.600000000000001</v>
      </c>
      <c r="E47" s="8"/>
      <c r="F47" s="37">
        <f t="shared" si="1"/>
        <v>16.600000000000001</v>
      </c>
    </row>
    <row r="48" spans="1:7" x14ac:dyDescent="0.25"/>
    <row r="49" spans="1:13" x14ac:dyDescent="0.25"/>
    <row r="50" spans="1:13" x14ac:dyDescent="0.25"/>
    <row r="51" spans="1:13" x14ac:dyDescent="0.25"/>
    <row r="52" spans="1:13" x14ac:dyDescent="0.25"/>
    <row r="53" spans="1:13" x14ac:dyDescent="0.25"/>
    <row r="54" spans="1:13" x14ac:dyDescent="0.25"/>
    <row r="55" spans="1:13" x14ac:dyDescent="0.25"/>
    <row r="56" spans="1:13" s="23" customFormat="1" x14ac:dyDescent="0.25">
      <c r="A56" s="38"/>
      <c r="B56" s="43"/>
      <c r="C56" s="39"/>
      <c r="D56" s="39"/>
      <c r="E56" s="39"/>
      <c r="F56" s="39"/>
      <c r="G56" s="1"/>
      <c r="H56" s="1"/>
      <c r="I56" s="1"/>
      <c r="J56" s="1"/>
      <c r="K56" s="1"/>
      <c r="L56" s="1"/>
      <c r="M56" s="1"/>
    </row>
    <row r="57" spans="1:13" s="23" customFormat="1" x14ac:dyDescent="0.25">
      <c r="A57" s="38"/>
      <c r="B57" s="43"/>
      <c r="C57" s="39"/>
      <c r="D57" s="39"/>
      <c r="E57" s="39"/>
      <c r="F57" s="39"/>
      <c r="G57" s="1"/>
      <c r="H57" s="1"/>
      <c r="I57" s="1"/>
      <c r="J57" s="1"/>
      <c r="K57" s="1"/>
      <c r="L57" s="1"/>
      <c r="M57" s="1"/>
    </row>
    <row r="58" spans="1:13" s="23" customFormat="1" x14ac:dyDescent="0.25">
      <c r="A58" s="38"/>
      <c r="B58" s="43"/>
      <c r="C58" s="39"/>
      <c r="D58" s="39"/>
      <c r="E58" s="39"/>
      <c r="F58" s="39"/>
      <c r="G58" s="1"/>
      <c r="H58" s="1"/>
      <c r="I58" s="1"/>
      <c r="J58" s="1"/>
      <c r="K58" s="1"/>
      <c r="L58" s="1"/>
      <c r="M58" s="1"/>
    </row>
    <row r="59" spans="1:13" s="23" customFormat="1" x14ac:dyDescent="0.25">
      <c r="A59" s="38"/>
      <c r="B59" s="43"/>
      <c r="C59" s="39"/>
      <c r="D59" s="39"/>
      <c r="E59" s="39"/>
      <c r="F59" s="39"/>
      <c r="G59" s="1"/>
      <c r="H59" s="1"/>
      <c r="I59" s="1"/>
      <c r="J59" s="1"/>
      <c r="K59" s="1"/>
      <c r="L59" s="1"/>
      <c r="M59" s="1"/>
    </row>
    <row r="60" spans="1:13" s="23" customFormat="1" x14ac:dyDescent="0.25">
      <c r="A60" s="38"/>
      <c r="B60" s="43"/>
      <c r="C60" s="39"/>
      <c r="D60" s="39"/>
      <c r="E60" s="39"/>
      <c r="F60" s="39"/>
      <c r="G60" s="1"/>
      <c r="H60" s="1"/>
      <c r="I60" s="1"/>
      <c r="J60" s="1"/>
      <c r="K60" s="1"/>
      <c r="L60" s="1"/>
      <c r="M60" s="1"/>
    </row>
    <row r="61" spans="1:13" s="23" customFormat="1" x14ac:dyDescent="0.25">
      <c r="A61" s="38"/>
      <c r="B61" s="43"/>
      <c r="C61" s="39"/>
      <c r="D61" s="39"/>
      <c r="E61" s="39"/>
      <c r="F61" s="39"/>
      <c r="G61" s="1"/>
      <c r="H61" s="1"/>
      <c r="I61" s="1"/>
      <c r="J61" s="1"/>
      <c r="K61" s="1"/>
      <c r="L61" s="1"/>
      <c r="M61" s="1"/>
    </row>
    <row r="62" spans="1:13" s="23" customFormat="1" x14ac:dyDescent="0.25">
      <c r="A62" s="38"/>
      <c r="B62" s="43"/>
      <c r="C62" s="39"/>
      <c r="D62" s="39"/>
      <c r="E62" s="39"/>
      <c r="F62" s="39"/>
      <c r="G62" s="1"/>
      <c r="H62" s="1"/>
      <c r="I62" s="1"/>
      <c r="J62" s="1"/>
      <c r="K62" s="1"/>
      <c r="L62" s="1"/>
      <c r="M62" s="1"/>
    </row>
    <row r="63" spans="1:13" s="23" customFormat="1" x14ac:dyDescent="0.25">
      <c r="A63" s="38"/>
      <c r="B63" s="43"/>
      <c r="C63" s="39"/>
      <c r="D63" s="39"/>
      <c r="E63" s="39"/>
      <c r="F63" s="39"/>
      <c r="G63" s="1"/>
      <c r="H63" s="1"/>
      <c r="I63" s="1"/>
      <c r="J63" s="1"/>
      <c r="K63" s="1"/>
      <c r="L63" s="1"/>
      <c r="M63" s="1"/>
    </row>
    <row r="64" spans="1:13" s="23" customFormat="1" x14ac:dyDescent="0.25">
      <c r="A64" s="38"/>
      <c r="B64" s="43"/>
      <c r="C64" s="39"/>
      <c r="D64" s="39"/>
      <c r="E64" s="39"/>
      <c r="F64" s="39"/>
      <c r="G64" s="1"/>
      <c r="H64" s="1"/>
      <c r="I64" s="1"/>
      <c r="J64" s="1"/>
      <c r="K64" s="1"/>
      <c r="L64" s="1"/>
      <c r="M64" s="1"/>
    </row>
    <row r="65" spans="1:13" s="23" customFormat="1" x14ac:dyDescent="0.25">
      <c r="A65" s="38"/>
      <c r="B65" s="43"/>
      <c r="C65" s="39"/>
      <c r="D65" s="39"/>
      <c r="E65" s="39"/>
      <c r="F65" s="39"/>
      <c r="G65" s="1"/>
      <c r="H65" s="1"/>
      <c r="I65" s="1"/>
      <c r="J65" s="1"/>
      <c r="K65" s="1"/>
      <c r="L65" s="1"/>
      <c r="M65" s="1"/>
    </row>
    <row r="66" spans="1:13" s="23" customFormat="1" x14ac:dyDescent="0.25">
      <c r="A66" s="38"/>
      <c r="B66" s="43"/>
      <c r="C66" s="39"/>
      <c r="D66" s="39"/>
      <c r="E66" s="39"/>
      <c r="F66" s="39"/>
      <c r="G66" s="1"/>
      <c r="H66" s="1"/>
      <c r="I66" s="1"/>
      <c r="J66" s="1"/>
      <c r="K66" s="1"/>
      <c r="L66" s="1"/>
      <c r="M66" s="1"/>
    </row>
    <row r="67" spans="1:13" s="23" customFormat="1" x14ac:dyDescent="0.25">
      <c r="A67" s="38"/>
      <c r="B67" s="43"/>
      <c r="C67" s="39"/>
      <c r="D67" s="39"/>
      <c r="E67" s="39"/>
      <c r="F67" s="39"/>
      <c r="G67" s="1"/>
      <c r="H67" s="1"/>
      <c r="I67" s="1"/>
      <c r="J67" s="1"/>
      <c r="K67" s="1"/>
      <c r="L67" s="1"/>
      <c r="M67" s="1"/>
    </row>
    <row r="68" spans="1:13" s="23" customFormat="1" x14ac:dyDescent="0.25">
      <c r="A68" s="38"/>
      <c r="B68" s="43"/>
      <c r="C68" s="39"/>
      <c r="D68" s="39"/>
      <c r="E68" s="39"/>
      <c r="F68" s="39"/>
      <c r="G68" s="1"/>
      <c r="H68" s="1"/>
      <c r="I68" s="1"/>
      <c r="J68" s="1"/>
      <c r="K68" s="1"/>
      <c r="L68" s="1"/>
      <c r="M68" s="1"/>
    </row>
    <row r="69" spans="1:13" s="23" customFormat="1" x14ac:dyDescent="0.25">
      <c r="A69" s="38"/>
      <c r="B69" s="43"/>
      <c r="C69" s="39"/>
      <c r="D69" s="39"/>
      <c r="E69" s="39"/>
      <c r="F69" s="39"/>
      <c r="G69" s="1"/>
      <c r="H69" s="1"/>
      <c r="I69" s="1"/>
      <c r="J69" s="1"/>
      <c r="K69" s="1"/>
      <c r="L69" s="1"/>
      <c r="M69" s="1"/>
    </row>
    <row r="70" spans="1:13" s="23" customFormat="1" x14ac:dyDescent="0.25">
      <c r="A70" s="38"/>
      <c r="B70" s="43"/>
      <c r="C70" s="39"/>
      <c r="D70" s="39"/>
      <c r="E70" s="39"/>
      <c r="F70" s="39"/>
      <c r="G70" s="1"/>
      <c r="H70" s="1"/>
      <c r="I70" s="1"/>
      <c r="J70" s="1"/>
      <c r="K70" s="1"/>
      <c r="L70" s="1"/>
      <c r="M70" s="1"/>
    </row>
    <row r="71" spans="1:13" s="23" customFormat="1" x14ac:dyDescent="0.25">
      <c r="A71" s="38"/>
      <c r="B71" s="43"/>
      <c r="C71" s="39"/>
      <c r="D71" s="39"/>
      <c r="E71" s="39"/>
      <c r="F71" s="39"/>
      <c r="G71" s="1"/>
      <c r="H71" s="1"/>
      <c r="I71" s="1"/>
      <c r="J71" s="1"/>
      <c r="K71" s="1"/>
      <c r="L71" s="1"/>
      <c r="M71" s="1"/>
    </row>
    <row r="72" spans="1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F8" sqref="F8"/>
    </sheetView>
  </sheetViews>
  <sheetFormatPr defaultColWidth="0" defaultRowHeight="15" zeroHeight="1" x14ac:dyDescent="0.25"/>
  <cols>
    <col min="1" max="1" width="5.42578125" style="38" customWidth="1"/>
    <col min="2" max="2" width="68.140625" style="43" customWidth="1"/>
    <col min="3" max="3" width="19.140625" style="39" customWidth="1"/>
    <col min="4" max="4" width="14.42578125" style="39" customWidth="1"/>
    <col min="5" max="5" width="12" style="39" customWidth="1"/>
    <col min="6" max="6" width="16.28515625" style="39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4" t="s">
        <v>59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4"/>
      <c r="C3" s="40"/>
      <c r="D3" s="40"/>
      <c r="E3" s="40"/>
      <c r="F3" s="40"/>
      <c r="G3" s="20"/>
      <c r="H3" s="20"/>
      <c r="I3" s="20"/>
      <c r="J3" s="20"/>
      <c r="K3" s="20"/>
      <c r="L3" s="20"/>
      <c r="M3" s="20"/>
    </row>
    <row r="4" spans="1:13" x14ac:dyDescent="0.25">
      <c r="F4" s="60" t="s">
        <v>6</v>
      </c>
    </row>
    <row r="5" spans="1:13" ht="29.25" customHeight="1" x14ac:dyDescent="0.25">
      <c r="A5" s="55" t="s">
        <v>0</v>
      </c>
      <c r="B5" s="56" t="s">
        <v>1</v>
      </c>
      <c r="C5" s="57" t="s">
        <v>61</v>
      </c>
      <c r="D5" s="57" t="s">
        <v>60</v>
      </c>
      <c r="E5" s="57"/>
      <c r="F5" s="57"/>
    </row>
    <row r="6" spans="1:13" ht="36" customHeight="1" x14ac:dyDescent="0.25">
      <c r="A6" s="55"/>
      <c r="B6" s="56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6"/>
      <c r="C7" s="57"/>
      <c r="D7" s="57"/>
      <c r="E7" s="35" t="s">
        <v>4</v>
      </c>
      <c r="F7" s="35" t="s">
        <v>5</v>
      </c>
    </row>
    <row r="8" spans="1:13" ht="21" customHeight="1" x14ac:dyDescent="0.25">
      <c r="A8" s="11">
        <v>1</v>
      </c>
      <c r="B8" s="44" t="s">
        <v>7</v>
      </c>
      <c r="C8" s="8">
        <f>SUM(C9:C11)</f>
        <v>111.7</v>
      </c>
      <c r="D8" s="8">
        <f>D9+D10+D11</f>
        <v>55.3</v>
      </c>
      <c r="E8" s="8">
        <f>D8/C8*100</f>
        <v>49.507609668755592</v>
      </c>
      <c r="F8" s="8">
        <f>D8-C8</f>
        <v>-56.400000000000006</v>
      </c>
    </row>
    <row r="9" spans="1:13" ht="81" customHeight="1" x14ac:dyDescent="0.25">
      <c r="A9" s="6">
        <v>2</v>
      </c>
      <c r="B9" s="26" t="s">
        <v>13</v>
      </c>
      <c r="C9" s="35">
        <v>41.3</v>
      </c>
      <c r="D9" s="35">
        <v>6.4</v>
      </c>
      <c r="E9" s="35">
        <f t="shared" ref="E9:E40" si="0">D9/C9*100</f>
        <v>15.49636803874092</v>
      </c>
      <c r="F9" s="35">
        <f t="shared" ref="F9:F43" si="1">D9-C9</f>
        <v>-34.9</v>
      </c>
    </row>
    <row r="10" spans="1:13" ht="48.75" customHeight="1" x14ac:dyDescent="0.25">
      <c r="A10" s="6">
        <v>3</v>
      </c>
      <c r="B10" s="26" t="s">
        <v>32</v>
      </c>
      <c r="C10" s="35">
        <v>70.400000000000006</v>
      </c>
      <c r="D10" s="35">
        <v>0</v>
      </c>
      <c r="E10" s="35"/>
      <c r="F10" s="35">
        <f t="shared" si="1"/>
        <v>-70.400000000000006</v>
      </c>
    </row>
    <row r="11" spans="1:13" ht="69" customHeight="1" x14ac:dyDescent="0.25">
      <c r="A11" s="6">
        <v>4</v>
      </c>
      <c r="B11" s="26" t="s">
        <v>33</v>
      </c>
      <c r="C11" s="35">
        <v>0</v>
      </c>
      <c r="D11" s="35">
        <v>48.9</v>
      </c>
      <c r="E11" s="35"/>
      <c r="F11" s="35">
        <f t="shared" si="1"/>
        <v>48.9</v>
      </c>
    </row>
    <row r="12" spans="1:13" s="18" customFormat="1" ht="33.75" customHeight="1" x14ac:dyDescent="0.2">
      <c r="A12" s="11">
        <v>5</v>
      </c>
      <c r="B12" s="45" t="s">
        <v>21</v>
      </c>
      <c r="C12" s="8">
        <f>C13+C14+C16+C17+C18+C19+C20+C21+C22</f>
        <v>40447.200000000004</v>
      </c>
      <c r="D12" s="8">
        <f>D13+D14+D16+D17+D18+D19+D20+D21+D22+D15</f>
        <v>25500.199999999997</v>
      </c>
      <c r="E12" s="8">
        <f t="shared" si="0"/>
        <v>63.045649637057679</v>
      </c>
      <c r="F12" s="8">
        <f t="shared" si="1"/>
        <v>-14947.000000000007</v>
      </c>
    </row>
    <row r="13" spans="1:13" ht="81" customHeight="1" x14ac:dyDescent="0.25">
      <c r="A13" s="6">
        <v>6</v>
      </c>
      <c r="B13" s="26" t="s">
        <v>8</v>
      </c>
      <c r="C13" s="35">
        <v>18582.400000000001</v>
      </c>
      <c r="D13" s="35">
        <v>8289.6</v>
      </c>
      <c r="E13" s="35">
        <f t="shared" si="0"/>
        <v>44.609953504391257</v>
      </c>
      <c r="F13" s="35">
        <f t="shared" si="1"/>
        <v>-10292.800000000001</v>
      </c>
    </row>
    <row r="14" spans="1:13" ht="33.75" customHeight="1" x14ac:dyDescent="0.25">
      <c r="A14" s="6">
        <v>7</v>
      </c>
      <c r="B14" s="26" t="s">
        <v>20</v>
      </c>
      <c r="C14" s="35">
        <v>7575.5</v>
      </c>
      <c r="D14" s="35">
        <v>4087.8</v>
      </c>
      <c r="E14" s="35">
        <f t="shared" si="0"/>
        <v>53.960794667018689</v>
      </c>
      <c r="F14" s="35">
        <f t="shared" si="1"/>
        <v>-3487.7</v>
      </c>
    </row>
    <row r="15" spans="1:13" ht="115.5" customHeight="1" x14ac:dyDescent="0.25">
      <c r="A15" s="6">
        <v>8</v>
      </c>
      <c r="B15" s="26" t="s">
        <v>51</v>
      </c>
      <c r="C15" s="35">
        <v>0</v>
      </c>
      <c r="D15" s="35">
        <v>0.3</v>
      </c>
      <c r="E15" s="35"/>
      <c r="F15" s="35">
        <f t="shared" si="1"/>
        <v>0.3</v>
      </c>
    </row>
    <row r="16" spans="1:13" ht="52.5" customHeight="1" x14ac:dyDescent="0.25">
      <c r="A16" s="6">
        <v>9</v>
      </c>
      <c r="B16" s="26" t="s">
        <v>17</v>
      </c>
      <c r="C16" s="35">
        <v>394.2</v>
      </c>
      <c r="D16" s="35">
        <v>378.9</v>
      </c>
      <c r="E16" s="35">
        <f t="shared" si="0"/>
        <v>96.118721461187207</v>
      </c>
      <c r="F16" s="35">
        <f t="shared" si="1"/>
        <v>-15.300000000000011</v>
      </c>
    </row>
    <row r="17" spans="1:7" ht="81" customHeight="1" x14ac:dyDescent="0.25">
      <c r="A17" s="6">
        <v>10</v>
      </c>
      <c r="B17" s="26" t="s">
        <v>13</v>
      </c>
      <c r="C17" s="35">
        <v>6797.9</v>
      </c>
      <c r="D17" s="35">
        <v>4606.6000000000004</v>
      </c>
      <c r="E17" s="35">
        <f t="shared" si="0"/>
        <v>67.765045087453487</v>
      </c>
      <c r="F17" s="35">
        <f t="shared" si="1"/>
        <v>-2191.2999999999993</v>
      </c>
    </row>
    <row r="18" spans="1:7" ht="35.25" customHeight="1" x14ac:dyDescent="0.25">
      <c r="A18" s="6">
        <v>11</v>
      </c>
      <c r="B18" s="26" t="s">
        <v>11</v>
      </c>
      <c r="C18" s="35">
        <v>1039.8</v>
      </c>
      <c r="D18" s="35">
        <v>735</v>
      </c>
      <c r="E18" s="35">
        <f t="shared" si="0"/>
        <v>70.686670513560301</v>
      </c>
      <c r="F18" s="35">
        <f t="shared" si="1"/>
        <v>-304.79999999999995</v>
      </c>
    </row>
    <row r="19" spans="1:7" ht="83.25" customHeight="1" x14ac:dyDescent="0.25">
      <c r="A19" s="6">
        <v>12</v>
      </c>
      <c r="B19" s="26" t="s">
        <v>58</v>
      </c>
      <c r="C19" s="35">
        <v>2609.3000000000002</v>
      </c>
      <c r="D19" s="35">
        <v>2792.3</v>
      </c>
      <c r="E19" s="35">
        <f t="shared" si="0"/>
        <v>107.01337523473728</v>
      </c>
      <c r="F19" s="35">
        <f t="shared" si="1"/>
        <v>183</v>
      </c>
    </row>
    <row r="20" spans="1:7" ht="66" customHeight="1" x14ac:dyDescent="0.25">
      <c r="A20" s="6">
        <v>13</v>
      </c>
      <c r="B20" s="26" t="s">
        <v>18</v>
      </c>
      <c r="C20" s="35">
        <v>3383.2</v>
      </c>
      <c r="D20" s="35">
        <v>4533.8999999999996</v>
      </c>
      <c r="E20" s="35">
        <f t="shared" si="0"/>
        <v>134.01217781981555</v>
      </c>
      <c r="F20" s="35">
        <f t="shared" si="1"/>
        <v>1150.6999999999998</v>
      </c>
    </row>
    <row r="21" spans="1:7" ht="65.25" customHeight="1" x14ac:dyDescent="0.25">
      <c r="A21" s="6">
        <v>14</v>
      </c>
      <c r="B21" s="26" t="s">
        <v>34</v>
      </c>
      <c r="C21" s="35">
        <v>64.900000000000006</v>
      </c>
      <c r="D21" s="35">
        <v>77.3</v>
      </c>
      <c r="E21" s="35">
        <f t="shared" si="0"/>
        <v>119.10631741140215</v>
      </c>
      <c r="F21" s="35">
        <f t="shared" si="1"/>
        <v>12.399999999999991</v>
      </c>
    </row>
    <row r="22" spans="1:7" ht="16.5" customHeight="1" x14ac:dyDescent="0.25">
      <c r="A22" s="6">
        <v>15</v>
      </c>
      <c r="B22" s="26" t="s">
        <v>28</v>
      </c>
      <c r="C22" s="35">
        <v>0</v>
      </c>
      <c r="D22" s="35">
        <v>-1.5</v>
      </c>
      <c r="E22" s="35"/>
      <c r="F22" s="35">
        <f t="shared" si="1"/>
        <v>-1.5</v>
      </c>
    </row>
    <row r="23" spans="1:7" s="18" customFormat="1" ht="19.5" customHeight="1" x14ac:dyDescent="0.2">
      <c r="A23" s="11">
        <v>16</v>
      </c>
      <c r="B23" s="45" t="s">
        <v>22</v>
      </c>
      <c r="C23" s="12">
        <f>C25+C26+C24</f>
        <v>1812342.2</v>
      </c>
      <c r="D23" s="12">
        <f>D25+D26+D24</f>
        <v>991989.9</v>
      </c>
      <c r="E23" s="8">
        <f t="shared" si="0"/>
        <v>54.735242604845823</v>
      </c>
      <c r="F23" s="8">
        <f t="shared" si="1"/>
        <v>-820352.29999999993</v>
      </c>
    </row>
    <row r="24" spans="1:7" ht="20.25" customHeight="1" x14ac:dyDescent="0.25">
      <c r="A24" s="6">
        <v>17</v>
      </c>
      <c r="B24" s="26" t="s">
        <v>44</v>
      </c>
      <c r="C24" s="22">
        <v>2.6</v>
      </c>
      <c r="D24" s="22">
        <v>2.6</v>
      </c>
      <c r="E24" s="35">
        <f t="shared" si="0"/>
        <v>100</v>
      </c>
      <c r="F24" s="35">
        <f t="shared" si="1"/>
        <v>0</v>
      </c>
    </row>
    <row r="25" spans="1:7" ht="31.5" x14ac:dyDescent="0.25">
      <c r="A25" s="6">
        <v>18</v>
      </c>
      <c r="B25" s="27" t="s">
        <v>9</v>
      </c>
      <c r="C25" s="21">
        <v>1823457.7</v>
      </c>
      <c r="D25" s="35">
        <v>1003799</v>
      </c>
      <c r="E25" s="35">
        <f t="shared" si="0"/>
        <v>55.049206789935411</v>
      </c>
      <c r="F25" s="35">
        <f t="shared" si="1"/>
        <v>-819658.7</v>
      </c>
    </row>
    <row r="26" spans="1:7" ht="47.25" x14ac:dyDescent="0.25">
      <c r="A26" s="6">
        <v>19</v>
      </c>
      <c r="B26" s="46" t="s">
        <v>10</v>
      </c>
      <c r="C26" s="35">
        <v>-11118.1</v>
      </c>
      <c r="D26" s="35">
        <v>-11811.7</v>
      </c>
      <c r="E26" s="35">
        <f t="shared" si="0"/>
        <v>106.23847599859688</v>
      </c>
      <c r="F26" s="35">
        <f t="shared" si="1"/>
        <v>-693.60000000000036</v>
      </c>
    </row>
    <row r="27" spans="1:7" s="18" customFormat="1" ht="51" customHeight="1" x14ac:dyDescent="0.2">
      <c r="A27" s="11">
        <v>20</v>
      </c>
      <c r="B27" s="45" t="s">
        <v>19</v>
      </c>
      <c r="C27" s="8">
        <f>C28</f>
        <v>1206.5</v>
      </c>
      <c r="D27" s="8">
        <f>D28</f>
        <v>686.1</v>
      </c>
      <c r="E27" s="8">
        <f t="shared" si="0"/>
        <v>56.866970576046413</v>
      </c>
      <c r="F27" s="8">
        <f t="shared" si="1"/>
        <v>-520.4</v>
      </c>
    </row>
    <row r="28" spans="1:7" ht="35.25" customHeight="1" x14ac:dyDescent="0.25">
      <c r="A28" s="6">
        <v>21</v>
      </c>
      <c r="B28" s="27" t="s">
        <v>26</v>
      </c>
      <c r="C28" s="35">
        <v>1206.5</v>
      </c>
      <c r="D28" s="35">
        <v>686.1</v>
      </c>
      <c r="E28" s="35">
        <f t="shared" si="0"/>
        <v>56.866970576046413</v>
      </c>
      <c r="F28" s="35">
        <f t="shared" si="1"/>
        <v>-520.4</v>
      </c>
    </row>
    <row r="29" spans="1:7" s="18" customFormat="1" ht="18.75" customHeight="1" x14ac:dyDescent="0.2">
      <c r="A29" s="11">
        <v>22</v>
      </c>
      <c r="B29" s="45" t="s">
        <v>23</v>
      </c>
      <c r="C29" s="8">
        <f>SUM(C30:C32)</f>
        <v>2422</v>
      </c>
      <c r="D29" s="8">
        <f>D30+D32+D31</f>
        <v>183.70000000000002</v>
      </c>
      <c r="E29" s="8">
        <f t="shared" si="0"/>
        <v>7.5846407927332784</v>
      </c>
      <c r="F29" s="8">
        <f t="shared" si="1"/>
        <v>-2238.3000000000002</v>
      </c>
    </row>
    <row r="30" spans="1:7" ht="31.5" x14ac:dyDescent="0.25">
      <c r="A30" s="6">
        <v>23</v>
      </c>
      <c r="B30" s="27" t="s">
        <v>11</v>
      </c>
      <c r="C30" s="35">
        <v>158.1</v>
      </c>
      <c r="D30" s="35">
        <v>84.3</v>
      </c>
      <c r="E30" s="35">
        <f t="shared" si="0"/>
        <v>53.320683111954459</v>
      </c>
      <c r="F30" s="35">
        <f t="shared" si="1"/>
        <v>-73.8</v>
      </c>
    </row>
    <row r="31" spans="1:7" ht="63" customHeight="1" x14ac:dyDescent="0.25">
      <c r="A31" s="6">
        <v>24</v>
      </c>
      <c r="B31" s="27" t="s">
        <v>39</v>
      </c>
      <c r="C31" s="35">
        <v>11.4</v>
      </c>
      <c r="D31" s="35">
        <v>11.4</v>
      </c>
      <c r="E31" s="35">
        <f t="shared" si="0"/>
        <v>100</v>
      </c>
      <c r="F31" s="35">
        <f t="shared" si="1"/>
        <v>0</v>
      </c>
    </row>
    <row r="32" spans="1:7" ht="18" customHeight="1" x14ac:dyDescent="0.25">
      <c r="A32" s="6">
        <v>25</v>
      </c>
      <c r="B32" s="47" t="s">
        <v>12</v>
      </c>
      <c r="C32" s="35">
        <v>2252.5</v>
      </c>
      <c r="D32" s="35">
        <v>88</v>
      </c>
      <c r="E32" s="35">
        <f t="shared" si="0"/>
        <v>3.9067702552719199</v>
      </c>
      <c r="F32" s="35">
        <f t="shared" si="1"/>
        <v>-2164.5</v>
      </c>
      <c r="G32" s="19"/>
    </row>
    <row r="33" spans="1:6" s="18" customFormat="1" ht="31.5" x14ac:dyDescent="0.2">
      <c r="A33" s="11">
        <v>26</v>
      </c>
      <c r="B33" s="45" t="s">
        <v>24</v>
      </c>
      <c r="C33" s="8">
        <f>C34+C35+C38+C37+C36</f>
        <v>13470</v>
      </c>
      <c r="D33" s="8">
        <f>D34+D35+D38+D37+D36</f>
        <v>9870.2999999999993</v>
      </c>
      <c r="E33" s="8">
        <f t="shared" si="0"/>
        <v>73.276169265033403</v>
      </c>
      <c r="F33" s="8">
        <f t="shared" si="1"/>
        <v>-3599.7000000000007</v>
      </c>
    </row>
    <row r="34" spans="1:6" ht="99.75" customHeight="1" x14ac:dyDescent="0.25">
      <c r="A34" s="6">
        <v>27</v>
      </c>
      <c r="B34" s="26" t="s">
        <v>15</v>
      </c>
      <c r="C34" s="35">
        <v>104</v>
      </c>
      <c r="D34" s="35">
        <v>94.4</v>
      </c>
      <c r="E34" s="35">
        <f t="shared" si="0"/>
        <v>90.769230769230774</v>
      </c>
      <c r="F34" s="35">
        <f t="shared" si="1"/>
        <v>-9.5999999999999943</v>
      </c>
    </row>
    <row r="35" spans="1:6" ht="79.5" customHeight="1" x14ac:dyDescent="0.25">
      <c r="A35" s="6">
        <v>28</v>
      </c>
      <c r="B35" s="26" t="s">
        <v>25</v>
      </c>
      <c r="C35" s="35">
        <v>10955.6</v>
      </c>
      <c r="D35" s="35">
        <v>8386.2000000000007</v>
      </c>
      <c r="E35" s="35">
        <f t="shared" si="0"/>
        <v>76.54715396692103</v>
      </c>
      <c r="F35" s="35">
        <f t="shared" si="1"/>
        <v>-2569.3999999999996</v>
      </c>
    </row>
    <row r="36" spans="1:6" ht="18" customHeight="1" x14ac:dyDescent="0.25">
      <c r="A36" s="6">
        <v>29</v>
      </c>
      <c r="B36" s="26" t="s">
        <v>40</v>
      </c>
      <c r="C36" s="35">
        <v>604.9</v>
      </c>
      <c r="D36" s="35">
        <v>604.9</v>
      </c>
      <c r="E36" s="35">
        <f t="shared" si="0"/>
        <v>100</v>
      </c>
      <c r="F36" s="35">
        <f t="shared" si="1"/>
        <v>0</v>
      </c>
    </row>
    <row r="37" spans="1:6" ht="64.5" customHeight="1" x14ac:dyDescent="0.25">
      <c r="A37" s="6">
        <v>30</v>
      </c>
      <c r="B37" s="27" t="s">
        <v>35</v>
      </c>
      <c r="C37" s="35">
        <v>965.5</v>
      </c>
      <c r="D37" s="35">
        <v>784.8</v>
      </c>
      <c r="E37" s="35">
        <f t="shared" si="0"/>
        <v>81.284308648368722</v>
      </c>
      <c r="F37" s="35">
        <f t="shared" si="1"/>
        <v>-180.70000000000005</v>
      </c>
    </row>
    <row r="38" spans="1:6" ht="19.5" customHeight="1" x14ac:dyDescent="0.25">
      <c r="A38" s="6">
        <v>31</v>
      </c>
      <c r="B38" s="26" t="s">
        <v>12</v>
      </c>
      <c r="C38" s="35">
        <v>840</v>
      </c>
      <c r="D38" s="35">
        <v>0</v>
      </c>
      <c r="E38" s="35"/>
      <c r="F38" s="35">
        <f t="shared" si="1"/>
        <v>-840</v>
      </c>
    </row>
    <row r="39" spans="1:6" s="18" customFormat="1" ht="31.5" x14ac:dyDescent="0.2">
      <c r="A39" s="11">
        <v>32</v>
      </c>
      <c r="B39" s="45" t="s">
        <v>27</v>
      </c>
      <c r="C39" s="9">
        <f>C40+C41</f>
        <v>104</v>
      </c>
      <c r="D39" s="9">
        <f>D40+D41</f>
        <v>777.5</v>
      </c>
      <c r="E39" s="8">
        <f t="shared" si="0"/>
        <v>747.59615384615381</v>
      </c>
      <c r="F39" s="8">
        <f t="shared" si="1"/>
        <v>673.5</v>
      </c>
    </row>
    <row r="40" spans="1:6" ht="31.5" x14ac:dyDescent="0.25">
      <c r="A40" s="6">
        <v>33</v>
      </c>
      <c r="B40" s="26" t="s">
        <v>16</v>
      </c>
      <c r="C40" s="10">
        <v>50</v>
      </c>
      <c r="D40" s="10">
        <v>30</v>
      </c>
      <c r="E40" s="35">
        <f t="shared" si="0"/>
        <v>60</v>
      </c>
      <c r="F40" s="35">
        <f t="shared" si="1"/>
        <v>-20</v>
      </c>
    </row>
    <row r="41" spans="1:6" ht="20.25" customHeight="1" x14ac:dyDescent="0.25">
      <c r="A41" s="6">
        <v>34</v>
      </c>
      <c r="B41" s="26" t="s">
        <v>44</v>
      </c>
      <c r="C41" s="10">
        <v>54</v>
      </c>
      <c r="D41" s="10">
        <v>747.5</v>
      </c>
      <c r="E41" s="35" t="s">
        <v>64</v>
      </c>
      <c r="F41" s="35">
        <f t="shared" si="1"/>
        <v>693.5</v>
      </c>
    </row>
    <row r="42" spans="1:6" s="18" customFormat="1" ht="18" customHeight="1" x14ac:dyDescent="0.2">
      <c r="A42" s="11">
        <v>35</v>
      </c>
      <c r="B42" s="48" t="s">
        <v>62</v>
      </c>
      <c r="C42" s="41">
        <f>C43</f>
        <v>0</v>
      </c>
      <c r="D42" s="41">
        <f>D43</f>
        <v>4.0999999999999996</v>
      </c>
      <c r="E42" s="8"/>
      <c r="F42" s="8">
        <f t="shared" si="1"/>
        <v>4.0999999999999996</v>
      </c>
    </row>
    <row r="43" spans="1:6" ht="63.75" customHeight="1" x14ac:dyDescent="0.25">
      <c r="A43" s="6">
        <v>36</v>
      </c>
      <c r="B43" s="49" t="s">
        <v>63</v>
      </c>
      <c r="C43" s="42">
        <v>0</v>
      </c>
      <c r="D43" s="42">
        <v>4.0999999999999996</v>
      </c>
      <c r="E43" s="35"/>
      <c r="F43" s="35">
        <f t="shared" si="1"/>
        <v>4.0999999999999996</v>
      </c>
    </row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1:13" x14ac:dyDescent="0.25"/>
    <row r="50" spans="1:13" x14ac:dyDescent="0.25"/>
    <row r="51" spans="1:13" x14ac:dyDescent="0.25"/>
    <row r="52" spans="1:13" s="23" customFormat="1" x14ac:dyDescent="0.25">
      <c r="A52" s="38"/>
      <c r="B52" s="43"/>
      <c r="C52" s="39"/>
      <c r="D52" s="39"/>
      <c r="E52" s="39"/>
      <c r="F52" s="39"/>
      <c r="G52" s="1"/>
      <c r="H52" s="1"/>
      <c r="I52" s="1"/>
      <c r="J52" s="1"/>
      <c r="K52" s="1"/>
      <c r="L52" s="1"/>
      <c r="M52" s="1"/>
    </row>
    <row r="53" spans="1:13" s="23" customFormat="1" x14ac:dyDescent="0.25">
      <c r="A53" s="38"/>
      <c r="B53" s="43"/>
      <c r="C53" s="39"/>
      <c r="D53" s="39"/>
      <c r="E53" s="39"/>
      <c r="F53" s="39"/>
      <c r="G53" s="1"/>
      <c r="H53" s="1"/>
      <c r="I53" s="1"/>
      <c r="J53" s="1"/>
      <c r="K53" s="1"/>
      <c r="L53" s="1"/>
      <c r="M53" s="1"/>
    </row>
    <row r="54" spans="1:13" s="23" customFormat="1" x14ac:dyDescent="0.25">
      <c r="A54" s="38"/>
      <c r="B54" s="43"/>
      <c r="C54" s="39"/>
      <c r="D54" s="39"/>
      <c r="E54" s="39"/>
      <c r="F54" s="39"/>
      <c r="G54" s="1"/>
      <c r="H54" s="1"/>
      <c r="I54" s="1"/>
      <c r="J54" s="1"/>
      <c r="K54" s="1"/>
      <c r="L54" s="1"/>
      <c r="M54" s="1"/>
    </row>
    <row r="55" spans="1:13" s="23" customFormat="1" x14ac:dyDescent="0.25">
      <c r="A55" s="38"/>
      <c r="B55" s="43"/>
      <c r="C55" s="39"/>
      <c r="D55" s="39"/>
      <c r="E55" s="39"/>
      <c r="F55" s="39"/>
      <c r="G55" s="1"/>
      <c r="H55" s="1"/>
      <c r="I55" s="1"/>
      <c r="J55" s="1"/>
      <c r="K55" s="1"/>
      <c r="L55" s="1"/>
      <c r="M55" s="1"/>
    </row>
    <row r="56" spans="1:13" s="23" customFormat="1" x14ac:dyDescent="0.25">
      <c r="A56" s="38"/>
      <c r="B56" s="43"/>
      <c r="C56" s="39"/>
      <c r="D56" s="39"/>
      <c r="E56" s="39"/>
      <c r="F56" s="39"/>
      <c r="G56" s="1"/>
      <c r="H56" s="1"/>
      <c r="I56" s="1"/>
      <c r="J56" s="1"/>
      <c r="K56" s="1"/>
      <c r="L56" s="1"/>
      <c r="M56" s="1"/>
    </row>
    <row r="57" spans="1:13" s="23" customFormat="1" x14ac:dyDescent="0.25">
      <c r="A57" s="38"/>
      <c r="B57" s="43"/>
      <c r="C57" s="39"/>
      <c r="D57" s="39"/>
      <c r="E57" s="39"/>
      <c r="F57" s="39"/>
      <c r="G57" s="1"/>
      <c r="H57" s="1"/>
      <c r="I57" s="1"/>
      <c r="J57" s="1"/>
      <c r="K57" s="1"/>
      <c r="L57" s="1"/>
      <c r="M57" s="1"/>
    </row>
    <row r="58" spans="1:13" s="23" customFormat="1" x14ac:dyDescent="0.25">
      <c r="A58" s="38"/>
      <c r="B58" s="43"/>
      <c r="C58" s="39"/>
      <c r="D58" s="39"/>
      <c r="E58" s="39"/>
      <c r="F58" s="39"/>
      <c r="G58" s="1"/>
      <c r="H58" s="1"/>
      <c r="I58" s="1"/>
      <c r="J58" s="1"/>
      <c r="K58" s="1"/>
      <c r="L58" s="1"/>
      <c r="M58" s="1"/>
    </row>
    <row r="59" spans="1:13" s="23" customFormat="1" x14ac:dyDescent="0.25">
      <c r="A59" s="38"/>
      <c r="B59" s="43"/>
      <c r="C59" s="39"/>
      <c r="D59" s="39"/>
      <c r="E59" s="39"/>
      <c r="F59" s="39"/>
      <c r="G59" s="1"/>
      <c r="H59" s="1"/>
      <c r="I59" s="1"/>
      <c r="J59" s="1"/>
      <c r="K59" s="1"/>
      <c r="L59" s="1"/>
      <c r="M59" s="1"/>
    </row>
    <row r="60" spans="1:13" s="23" customFormat="1" x14ac:dyDescent="0.25">
      <c r="A60" s="38"/>
      <c r="B60" s="43"/>
      <c r="C60" s="39"/>
      <c r="D60" s="39"/>
      <c r="E60" s="39"/>
      <c r="F60" s="39"/>
      <c r="G60" s="1"/>
      <c r="H60" s="1"/>
      <c r="I60" s="1"/>
      <c r="J60" s="1"/>
      <c r="K60" s="1"/>
      <c r="L60" s="1"/>
      <c r="M60" s="1"/>
    </row>
    <row r="61" spans="1:13" s="23" customFormat="1" x14ac:dyDescent="0.25">
      <c r="A61" s="38"/>
      <c r="B61" s="43"/>
      <c r="C61" s="39"/>
      <c r="D61" s="39"/>
      <c r="E61" s="39"/>
      <c r="F61" s="39"/>
      <c r="G61" s="1"/>
      <c r="H61" s="1"/>
      <c r="I61" s="1"/>
      <c r="J61" s="1"/>
      <c r="K61" s="1"/>
      <c r="L61" s="1"/>
      <c r="M61" s="1"/>
    </row>
    <row r="62" spans="1:13" s="23" customFormat="1" x14ac:dyDescent="0.25">
      <c r="A62" s="38"/>
      <c r="B62" s="43"/>
      <c r="C62" s="39"/>
      <c r="D62" s="39"/>
      <c r="E62" s="39"/>
      <c r="F62" s="39"/>
      <c r="G62" s="1"/>
      <c r="H62" s="1"/>
      <c r="I62" s="1"/>
      <c r="J62" s="1"/>
      <c r="K62" s="1"/>
      <c r="L62" s="1"/>
      <c r="M62" s="1"/>
    </row>
    <row r="63" spans="1:13" s="23" customFormat="1" x14ac:dyDescent="0.25">
      <c r="A63" s="38"/>
      <c r="B63" s="43"/>
      <c r="C63" s="39"/>
      <c r="D63" s="39"/>
      <c r="E63" s="39"/>
      <c r="F63" s="39"/>
      <c r="G63" s="1"/>
      <c r="H63" s="1"/>
      <c r="I63" s="1"/>
      <c r="J63" s="1"/>
      <c r="K63" s="1"/>
      <c r="L63" s="1"/>
      <c r="M63" s="1"/>
    </row>
    <row r="64" spans="1:13" s="23" customFormat="1" x14ac:dyDescent="0.25">
      <c r="A64" s="38"/>
      <c r="B64" s="43"/>
      <c r="C64" s="39"/>
      <c r="D64" s="39"/>
      <c r="E64" s="39"/>
      <c r="F64" s="39"/>
      <c r="G64" s="1"/>
      <c r="H64" s="1"/>
      <c r="I64" s="1"/>
      <c r="J64" s="1"/>
      <c r="K64" s="1"/>
      <c r="L64" s="1"/>
      <c r="M64" s="1"/>
    </row>
    <row r="65" spans="1:13" s="23" customFormat="1" x14ac:dyDescent="0.25">
      <c r="A65" s="38"/>
      <c r="B65" s="43"/>
      <c r="C65" s="39"/>
      <c r="D65" s="39"/>
      <c r="E65" s="39"/>
      <c r="F65" s="39"/>
      <c r="G65" s="1"/>
      <c r="H65" s="1"/>
      <c r="I65" s="1"/>
      <c r="J65" s="1"/>
      <c r="K65" s="1"/>
      <c r="L65" s="1"/>
      <c r="M65" s="1"/>
    </row>
    <row r="66" spans="1:13" s="23" customFormat="1" x14ac:dyDescent="0.25">
      <c r="A66" s="38"/>
      <c r="B66" s="43"/>
      <c r="C66" s="39"/>
      <c r="D66" s="39"/>
      <c r="E66" s="39"/>
      <c r="F66" s="39"/>
      <c r="G66" s="1"/>
      <c r="H66" s="1"/>
      <c r="I66" s="1"/>
      <c r="J66" s="1"/>
      <c r="K66" s="1"/>
      <c r="L66" s="1"/>
      <c r="M66" s="1"/>
    </row>
    <row r="67" spans="1:13" s="23" customFormat="1" x14ac:dyDescent="0.25">
      <c r="A67" s="38"/>
      <c r="B67" s="43"/>
      <c r="C67" s="39"/>
      <c r="D67" s="39"/>
      <c r="E67" s="39"/>
      <c r="F67" s="39"/>
      <c r="G67" s="1"/>
      <c r="H67" s="1"/>
      <c r="I67" s="1"/>
      <c r="J67" s="1"/>
      <c r="K67" s="1"/>
      <c r="L67" s="1"/>
      <c r="M67" s="1"/>
    </row>
    <row r="68" spans="1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D9" sqref="D9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8" t="s">
        <v>55</v>
      </c>
      <c r="B2" s="58"/>
      <c r="C2" s="58"/>
      <c r="D2" s="58"/>
      <c r="E2" s="58"/>
      <c r="F2" s="5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55" t="s">
        <v>0</v>
      </c>
      <c r="B5" s="59" t="s">
        <v>1</v>
      </c>
      <c r="C5" s="57" t="s">
        <v>57</v>
      </c>
      <c r="D5" s="57" t="s">
        <v>56</v>
      </c>
      <c r="E5" s="57"/>
      <c r="F5" s="57"/>
    </row>
    <row r="6" spans="1:13" ht="36" customHeight="1" x14ac:dyDescent="0.25">
      <c r="A6" s="55"/>
      <c r="B6" s="59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9"/>
      <c r="C7" s="57"/>
      <c r="D7" s="57"/>
      <c r="E7" s="33" t="s">
        <v>4</v>
      </c>
      <c r="F7" s="33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D9+D10+D11+D12</f>
        <v>53.7</v>
      </c>
      <c r="E8" s="8">
        <f>D8/C8*100</f>
        <v>48.075201432408235</v>
      </c>
      <c r="F8" s="8">
        <f>D8-C8</f>
        <v>-58</v>
      </c>
    </row>
    <row r="9" spans="1:13" ht="81" customHeight="1" x14ac:dyDescent="0.25">
      <c r="A9" s="6">
        <v>2</v>
      </c>
      <c r="B9" s="13" t="s">
        <v>13</v>
      </c>
      <c r="C9" s="33">
        <v>41.3</v>
      </c>
      <c r="D9" s="33">
        <v>4.4000000000000004</v>
      </c>
      <c r="E9" s="33">
        <f t="shared" ref="E9:E42" si="0">D9/C9*100</f>
        <v>10.653753026634384</v>
      </c>
      <c r="F9" s="33">
        <f t="shared" ref="F9:F42" si="1">D9-C9</f>
        <v>-36.9</v>
      </c>
    </row>
    <row r="10" spans="1:13" ht="54" customHeight="1" x14ac:dyDescent="0.25">
      <c r="A10" s="6">
        <v>3</v>
      </c>
      <c r="B10" s="26" t="s">
        <v>32</v>
      </c>
      <c r="C10" s="33">
        <v>70.400000000000006</v>
      </c>
      <c r="D10" s="33">
        <v>0</v>
      </c>
      <c r="E10" s="33"/>
      <c r="F10" s="33">
        <f t="shared" si="1"/>
        <v>-70.400000000000006</v>
      </c>
    </row>
    <row r="11" spans="1:13" ht="66" customHeight="1" x14ac:dyDescent="0.25">
      <c r="A11" s="6">
        <v>4</v>
      </c>
      <c r="B11" s="26" t="s">
        <v>33</v>
      </c>
      <c r="C11" s="33">
        <v>0</v>
      </c>
      <c r="D11" s="33">
        <v>45.1</v>
      </c>
      <c r="E11" s="33"/>
      <c r="F11" s="33">
        <f t="shared" si="1"/>
        <v>45.1</v>
      </c>
    </row>
    <row r="12" spans="1:13" ht="18" customHeight="1" x14ac:dyDescent="0.25">
      <c r="A12" s="6">
        <v>5</v>
      </c>
      <c r="B12" s="26" t="s">
        <v>28</v>
      </c>
      <c r="C12" s="33">
        <v>0</v>
      </c>
      <c r="D12" s="33">
        <v>4.2</v>
      </c>
      <c r="E12" s="33"/>
      <c r="F12" s="33">
        <f t="shared" si="1"/>
        <v>4.2</v>
      </c>
    </row>
    <row r="13" spans="1:13" s="18" customFormat="1" ht="33.75" customHeight="1" x14ac:dyDescent="0.2">
      <c r="A13" s="11">
        <v>6</v>
      </c>
      <c r="B13" s="14" t="s">
        <v>21</v>
      </c>
      <c r="C13" s="8">
        <f>C14+C15+C17+C18+C19+C20+C21+C22+C23</f>
        <v>40447.200000000004</v>
      </c>
      <c r="D13" s="8">
        <f>D14+D15+D17+D18+D19+D20+D21+D22+D23+D16</f>
        <v>22396.800000000003</v>
      </c>
      <c r="E13" s="8">
        <f t="shared" si="0"/>
        <v>55.372930635495166</v>
      </c>
      <c r="F13" s="8">
        <f t="shared" si="1"/>
        <v>-18050.400000000001</v>
      </c>
    </row>
    <row r="14" spans="1:13" ht="81" customHeight="1" x14ac:dyDescent="0.25">
      <c r="A14" s="6">
        <v>7</v>
      </c>
      <c r="B14" s="13" t="s">
        <v>8</v>
      </c>
      <c r="C14" s="33">
        <v>18582.400000000001</v>
      </c>
      <c r="D14" s="33">
        <v>6466.7</v>
      </c>
      <c r="E14" s="33">
        <f t="shared" si="0"/>
        <v>34.800133459617697</v>
      </c>
      <c r="F14" s="33">
        <f t="shared" si="1"/>
        <v>-12115.7</v>
      </c>
    </row>
    <row r="15" spans="1:13" ht="33.75" customHeight="1" x14ac:dyDescent="0.25">
      <c r="A15" s="6">
        <v>8</v>
      </c>
      <c r="B15" s="13" t="s">
        <v>20</v>
      </c>
      <c r="C15" s="33">
        <v>7575.5</v>
      </c>
      <c r="D15" s="33">
        <v>3663.6</v>
      </c>
      <c r="E15" s="33">
        <f t="shared" si="0"/>
        <v>48.361164279585509</v>
      </c>
      <c r="F15" s="33">
        <f t="shared" si="1"/>
        <v>-3911.9</v>
      </c>
    </row>
    <row r="16" spans="1:13" ht="115.5" customHeight="1" x14ac:dyDescent="0.25">
      <c r="A16" s="6">
        <v>9</v>
      </c>
      <c r="B16" s="13" t="s">
        <v>51</v>
      </c>
      <c r="C16" s="33">
        <v>0</v>
      </c>
      <c r="D16" s="33">
        <v>0.3</v>
      </c>
      <c r="E16" s="33"/>
      <c r="F16" s="33">
        <f t="shared" si="1"/>
        <v>0.3</v>
      </c>
    </row>
    <row r="17" spans="1:6" ht="52.5" customHeight="1" x14ac:dyDescent="0.25">
      <c r="A17" s="6">
        <v>10</v>
      </c>
      <c r="B17" s="13" t="s">
        <v>17</v>
      </c>
      <c r="C17" s="33">
        <v>394.2</v>
      </c>
      <c r="D17" s="33">
        <v>378.9</v>
      </c>
      <c r="E17" s="33">
        <f t="shared" si="0"/>
        <v>96.118721461187207</v>
      </c>
      <c r="F17" s="33">
        <f t="shared" si="1"/>
        <v>-15.300000000000011</v>
      </c>
    </row>
    <row r="18" spans="1:6" ht="81" customHeight="1" x14ac:dyDescent="0.25">
      <c r="A18" s="6">
        <v>11</v>
      </c>
      <c r="B18" s="13" t="s">
        <v>13</v>
      </c>
      <c r="C18" s="33">
        <v>6797.9</v>
      </c>
      <c r="D18" s="33">
        <v>4158.3</v>
      </c>
      <c r="E18" s="33">
        <f t="shared" si="0"/>
        <v>61.170361435149104</v>
      </c>
      <c r="F18" s="33">
        <f t="shared" si="1"/>
        <v>-2639.5999999999995</v>
      </c>
    </row>
    <row r="19" spans="1:6" ht="35.25" customHeight="1" x14ac:dyDescent="0.25">
      <c r="A19" s="6">
        <v>12</v>
      </c>
      <c r="B19" s="13" t="s">
        <v>11</v>
      </c>
      <c r="C19" s="33">
        <v>1039.8</v>
      </c>
      <c r="D19" s="33">
        <v>735</v>
      </c>
      <c r="E19" s="33">
        <f t="shared" si="0"/>
        <v>70.686670513560301</v>
      </c>
      <c r="F19" s="33">
        <f t="shared" si="1"/>
        <v>-304.79999999999995</v>
      </c>
    </row>
    <row r="20" spans="1:6" ht="83.25" customHeight="1" x14ac:dyDescent="0.25">
      <c r="A20" s="6">
        <v>13</v>
      </c>
      <c r="B20" s="13" t="s">
        <v>58</v>
      </c>
      <c r="C20" s="33">
        <v>2609.3000000000002</v>
      </c>
      <c r="D20" s="33">
        <v>2765.7</v>
      </c>
      <c r="E20" s="33">
        <f t="shared" si="0"/>
        <v>105.9939447361361</v>
      </c>
      <c r="F20" s="33">
        <f t="shared" si="1"/>
        <v>156.39999999999964</v>
      </c>
    </row>
    <row r="21" spans="1:6" ht="66" customHeight="1" x14ac:dyDescent="0.25">
      <c r="A21" s="6">
        <v>14</v>
      </c>
      <c r="B21" s="13" t="s">
        <v>18</v>
      </c>
      <c r="C21" s="33">
        <v>3383.2</v>
      </c>
      <c r="D21" s="33">
        <v>4156.6000000000004</v>
      </c>
      <c r="E21" s="33">
        <f t="shared" si="0"/>
        <v>122.86001418775126</v>
      </c>
      <c r="F21" s="33">
        <f t="shared" si="1"/>
        <v>773.40000000000055</v>
      </c>
    </row>
    <row r="22" spans="1:6" ht="65.25" customHeight="1" x14ac:dyDescent="0.25">
      <c r="A22" s="6">
        <v>15</v>
      </c>
      <c r="B22" s="26" t="s">
        <v>34</v>
      </c>
      <c r="C22" s="33">
        <v>64.900000000000006</v>
      </c>
      <c r="D22" s="33">
        <v>73.2</v>
      </c>
      <c r="E22" s="33">
        <f t="shared" si="0"/>
        <v>112.78890600924498</v>
      </c>
      <c r="F22" s="33">
        <f t="shared" si="1"/>
        <v>8.2999999999999972</v>
      </c>
    </row>
    <row r="23" spans="1:6" ht="16.5" customHeight="1" x14ac:dyDescent="0.25">
      <c r="A23" s="6">
        <v>16</v>
      </c>
      <c r="B23" s="13" t="s">
        <v>28</v>
      </c>
      <c r="C23" s="33">
        <v>0</v>
      </c>
      <c r="D23" s="33">
        <v>-1.5</v>
      </c>
      <c r="E23" s="33"/>
      <c r="F23" s="33">
        <f t="shared" si="1"/>
        <v>-1.5</v>
      </c>
    </row>
    <row r="24" spans="1:6" s="18" customFormat="1" ht="19.5" customHeight="1" x14ac:dyDescent="0.2">
      <c r="A24" s="11">
        <v>17</v>
      </c>
      <c r="B24" s="14" t="s">
        <v>22</v>
      </c>
      <c r="C24" s="12">
        <f>C26+C27+C25</f>
        <v>1784810.7</v>
      </c>
      <c r="D24" s="12">
        <f>D26+D27+D25</f>
        <v>921833.4</v>
      </c>
      <c r="E24" s="8">
        <f t="shared" si="0"/>
        <v>51.648805108575381</v>
      </c>
      <c r="F24" s="8">
        <f t="shared" si="1"/>
        <v>-862977.29999999993</v>
      </c>
    </row>
    <row r="25" spans="1:6" ht="20.25" customHeight="1" x14ac:dyDescent="0.25">
      <c r="A25" s="6">
        <v>18</v>
      </c>
      <c r="B25" s="13" t="s">
        <v>44</v>
      </c>
      <c r="C25" s="22">
        <v>2.6</v>
      </c>
      <c r="D25" s="22">
        <v>2.6</v>
      </c>
      <c r="E25" s="33">
        <f t="shared" si="0"/>
        <v>100</v>
      </c>
      <c r="F25" s="33">
        <f t="shared" si="1"/>
        <v>0</v>
      </c>
    </row>
    <row r="26" spans="1:6" ht="31.5" x14ac:dyDescent="0.25">
      <c r="A26" s="6">
        <v>19</v>
      </c>
      <c r="B26" s="15" t="s">
        <v>9</v>
      </c>
      <c r="C26" s="21">
        <v>1795926.2</v>
      </c>
      <c r="D26" s="33">
        <v>932948.9</v>
      </c>
      <c r="E26" s="33">
        <f t="shared" si="0"/>
        <v>51.94806445832797</v>
      </c>
      <c r="F26" s="33">
        <f t="shared" si="1"/>
        <v>-862977.29999999993</v>
      </c>
    </row>
    <row r="27" spans="1:6" ht="47.25" x14ac:dyDescent="0.25">
      <c r="A27" s="6">
        <v>20</v>
      </c>
      <c r="B27" s="16" t="s">
        <v>10</v>
      </c>
      <c r="C27" s="33">
        <v>-11118.1</v>
      </c>
      <c r="D27" s="33">
        <v>-11118.1</v>
      </c>
      <c r="E27" s="33">
        <f t="shared" si="0"/>
        <v>100</v>
      </c>
      <c r="F27" s="33">
        <f t="shared" si="1"/>
        <v>0</v>
      </c>
    </row>
    <row r="28" spans="1:6" s="18" customFormat="1" ht="51" customHeight="1" x14ac:dyDescent="0.2">
      <c r="A28" s="11">
        <v>21</v>
      </c>
      <c r="B28" s="14" t="s">
        <v>19</v>
      </c>
      <c r="C28" s="8">
        <f>C29</f>
        <v>1206.5</v>
      </c>
      <c r="D28" s="8">
        <f>D29</f>
        <v>583.1</v>
      </c>
      <c r="E28" s="8">
        <f t="shared" si="0"/>
        <v>48.329879817654373</v>
      </c>
      <c r="F28" s="8">
        <f t="shared" si="1"/>
        <v>-623.4</v>
      </c>
    </row>
    <row r="29" spans="1:6" ht="35.25" customHeight="1" x14ac:dyDescent="0.25">
      <c r="A29" s="6">
        <v>22</v>
      </c>
      <c r="B29" s="15" t="s">
        <v>26</v>
      </c>
      <c r="C29" s="33">
        <v>1206.5</v>
      </c>
      <c r="D29" s="33">
        <v>583.1</v>
      </c>
      <c r="E29" s="33">
        <f t="shared" si="0"/>
        <v>48.329879817654373</v>
      </c>
      <c r="F29" s="33">
        <f t="shared" si="1"/>
        <v>-623.4</v>
      </c>
    </row>
    <row r="30" spans="1:6" s="18" customFormat="1" ht="18.75" customHeight="1" x14ac:dyDescent="0.2">
      <c r="A30" s="11">
        <v>23</v>
      </c>
      <c r="B30" s="14" t="s">
        <v>23</v>
      </c>
      <c r="C30" s="8">
        <f>SUM(C31:C33)</f>
        <v>2422</v>
      </c>
      <c r="D30" s="8">
        <f>D31+D33+D32</f>
        <v>699.8</v>
      </c>
      <c r="E30" s="8">
        <f t="shared" si="0"/>
        <v>28.893476465730799</v>
      </c>
      <c r="F30" s="8">
        <f t="shared" si="1"/>
        <v>-1722.2</v>
      </c>
    </row>
    <row r="31" spans="1:6" ht="31.5" x14ac:dyDescent="0.25">
      <c r="A31" s="6">
        <v>24</v>
      </c>
      <c r="B31" s="15" t="s">
        <v>11</v>
      </c>
      <c r="C31" s="33">
        <v>158.1</v>
      </c>
      <c r="D31" s="33">
        <v>84.3</v>
      </c>
      <c r="E31" s="33">
        <f t="shared" si="0"/>
        <v>53.320683111954459</v>
      </c>
      <c r="F31" s="33">
        <f t="shared" si="1"/>
        <v>-73.8</v>
      </c>
    </row>
    <row r="32" spans="1:6" ht="63" customHeight="1" x14ac:dyDescent="0.25">
      <c r="A32" s="6">
        <v>25</v>
      </c>
      <c r="B32" s="15" t="s">
        <v>39</v>
      </c>
      <c r="C32" s="33">
        <v>11.4</v>
      </c>
      <c r="D32" s="33">
        <v>11.4</v>
      </c>
      <c r="E32" s="33">
        <f t="shared" si="0"/>
        <v>100</v>
      </c>
      <c r="F32" s="33">
        <f t="shared" si="1"/>
        <v>0</v>
      </c>
    </row>
    <row r="33" spans="1:7" ht="18" customHeight="1" x14ac:dyDescent="0.25">
      <c r="A33" s="6">
        <v>26</v>
      </c>
      <c r="B33" s="17" t="s">
        <v>12</v>
      </c>
      <c r="C33" s="33">
        <v>2252.5</v>
      </c>
      <c r="D33" s="33">
        <v>604.1</v>
      </c>
      <c r="E33" s="33">
        <f t="shared" si="0"/>
        <v>26.819089900110988</v>
      </c>
      <c r="F33" s="33">
        <f t="shared" si="1"/>
        <v>-1648.4</v>
      </c>
      <c r="G33" s="19"/>
    </row>
    <row r="34" spans="1:7" s="18" customFormat="1" ht="31.5" x14ac:dyDescent="0.2">
      <c r="A34" s="11">
        <v>27</v>
      </c>
      <c r="B34" s="14" t="s">
        <v>24</v>
      </c>
      <c r="C34" s="8">
        <f>C35+C36+C39+C38+C37</f>
        <v>13470</v>
      </c>
      <c r="D34" s="8">
        <f>D35+D36+D39+D38+D37</f>
        <v>8576.8000000000011</v>
      </c>
      <c r="E34" s="8">
        <f t="shared" si="0"/>
        <v>63.673348181143282</v>
      </c>
      <c r="F34" s="8">
        <f t="shared" si="1"/>
        <v>-4893.1999999999989</v>
      </c>
    </row>
    <row r="35" spans="1:7" ht="99.75" customHeight="1" x14ac:dyDescent="0.25">
      <c r="A35" s="6">
        <v>28</v>
      </c>
      <c r="B35" s="13" t="s">
        <v>15</v>
      </c>
      <c r="C35" s="33">
        <v>104</v>
      </c>
      <c r="D35" s="33">
        <v>73.599999999999994</v>
      </c>
      <c r="E35" s="33">
        <f t="shared" si="0"/>
        <v>70.769230769230759</v>
      </c>
      <c r="F35" s="33">
        <f t="shared" si="1"/>
        <v>-30.400000000000006</v>
      </c>
    </row>
    <row r="36" spans="1:7" ht="83.25" customHeight="1" x14ac:dyDescent="0.25">
      <c r="A36" s="6">
        <v>29</v>
      </c>
      <c r="B36" s="13" t="s">
        <v>25</v>
      </c>
      <c r="C36" s="33">
        <v>10955.6</v>
      </c>
      <c r="D36" s="33">
        <v>7240.6</v>
      </c>
      <c r="E36" s="33">
        <f t="shared" si="0"/>
        <v>66.090401255978676</v>
      </c>
      <c r="F36" s="33">
        <f t="shared" si="1"/>
        <v>-3715</v>
      </c>
    </row>
    <row r="37" spans="1:7" ht="18" customHeight="1" x14ac:dyDescent="0.25">
      <c r="A37" s="6">
        <v>30</v>
      </c>
      <c r="B37" s="13" t="s">
        <v>40</v>
      </c>
      <c r="C37" s="33">
        <v>604.9</v>
      </c>
      <c r="D37" s="33">
        <v>604.9</v>
      </c>
      <c r="E37" s="33">
        <f t="shared" si="0"/>
        <v>100</v>
      </c>
      <c r="F37" s="33">
        <f t="shared" si="1"/>
        <v>0</v>
      </c>
    </row>
    <row r="38" spans="1:7" ht="64.5" customHeight="1" x14ac:dyDescent="0.25">
      <c r="A38" s="6">
        <v>31</v>
      </c>
      <c r="B38" s="27" t="s">
        <v>35</v>
      </c>
      <c r="C38" s="33">
        <v>965.5</v>
      </c>
      <c r="D38" s="33">
        <v>657.7</v>
      </c>
      <c r="E38" s="33">
        <f t="shared" si="0"/>
        <v>68.120145002589339</v>
      </c>
      <c r="F38" s="33">
        <f t="shared" si="1"/>
        <v>-307.79999999999995</v>
      </c>
    </row>
    <row r="39" spans="1:7" ht="19.5" customHeight="1" x14ac:dyDescent="0.25">
      <c r="A39" s="6">
        <v>32</v>
      </c>
      <c r="B39" s="13" t="s">
        <v>12</v>
      </c>
      <c r="C39" s="33">
        <v>840</v>
      </c>
      <c r="D39" s="33">
        <v>0</v>
      </c>
      <c r="E39" s="33"/>
      <c r="F39" s="33">
        <f t="shared" si="1"/>
        <v>-840</v>
      </c>
    </row>
    <row r="40" spans="1:7" s="18" customFormat="1" ht="31.5" x14ac:dyDescent="0.2">
      <c r="A40" s="11">
        <v>33</v>
      </c>
      <c r="B40" s="14" t="s">
        <v>27</v>
      </c>
      <c r="C40" s="9">
        <f>C41+C42</f>
        <v>104</v>
      </c>
      <c r="D40" s="9">
        <f>D41+D42</f>
        <v>84</v>
      </c>
      <c r="E40" s="8">
        <f t="shared" si="0"/>
        <v>80.769230769230774</v>
      </c>
      <c r="F40" s="8">
        <f t="shared" si="1"/>
        <v>-20</v>
      </c>
    </row>
    <row r="41" spans="1:7" ht="31.5" x14ac:dyDescent="0.25">
      <c r="A41" s="6">
        <v>34</v>
      </c>
      <c r="B41" s="13" t="s">
        <v>16</v>
      </c>
      <c r="C41" s="10">
        <v>50</v>
      </c>
      <c r="D41" s="10">
        <v>30</v>
      </c>
      <c r="E41" s="33">
        <f t="shared" si="0"/>
        <v>60</v>
      </c>
      <c r="F41" s="33">
        <f t="shared" si="1"/>
        <v>-20</v>
      </c>
    </row>
    <row r="42" spans="1:7" ht="20.25" customHeight="1" x14ac:dyDescent="0.25">
      <c r="A42" s="6">
        <v>35</v>
      </c>
      <c r="B42" s="13" t="s">
        <v>44</v>
      </c>
      <c r="C42" s="10">
        <v>54</v>
      </c>
      <c r="D42" s="10">
        <v>54</v>
      </c>
      <c r="E42" s="33">
        <f t="shared" si="0"/>
        <v>100</v>
      </c>
      <c r="F42" s="33">
        <f t="shared" si="1"/>
        <v>0</v>
      </c>
    </row>
    <row r="43" spans="1:7" x14ac:dyDescent="0.25"/>
    <row r="44" spans="1:7" x14ac:dyDescent="0.25"/>
    <row r="45" spans="1:7" x14ac:dyDescent="0.25"/>
    <row r="46" spans="1:7" x14ac:dyDescent="0.25"/>
    <row r="47" spans="1:7" x14ac:dyDescent="0.25"/>
    <row r="48" spans="1:7" x14ac:dyDescent="0.25"/>
    <row r="49" spans="2:13" x14ac:dyDescent="0.25"/>
    <row r="50" spans="2:13" x14ac:dyDescent="0.25"/>
    <row r="51" spans="2:13" x14ac:dyDescent="0.25"/>
    <row r="52" spans="2:13" x14ac:dyDescent="0.25"/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spans="2:13" s="23" customFormat="1" x14ac:dyDescent="0.25"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</row>
    <row r="66" spans="2:13" s="23" customFormat="1" x14ac:dyDescent="0.25"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</row>
    <row r="67" spans="2:13" s="23" customFormat="1" x14ac:dyDescent="0.25"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</row>
    <row r="68" spans="2:13" s="23" customFormat="1" x14ac:dyDescent="0.25">
      <c r="B68" s="1"/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>
      <selection activeCell="H31" sqref="H31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8" t="s">
        <v>52</v>
      </c>
      <c r="B2" s="58"/>
      <c r="C2" s="58"/>
      <c r="D2" s="58"/>
      <c r="E2" s="58"/>
      <c r="F2" s="5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55" t="s">
        <v>0</v>
      </c>
      <c r="B5" s="59" t="s">
        <v>1</v>
      </c>
      <c r="C5" s="57" t="s">
        <v>54</v>
      </c>
      <c r="D5" s="57" t="s">
        <v>53</v>
      </c>
      <c r="E5" s="57"/>
      <c r="F5" s="57"/>
    </row>
    <row r="6" spans="1:13" ht="36" customHeight="1" x14ac:dyDescent="0.25">
      <c r="A6" s="55"/>
      <c r="B6" s="59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9"/>
      <c r="C7" s="57"/>
      <c r="D7" s="57"/>
      <c r="E7" s="32" t="s">
        <v>4</v>
      </c>
      <c r="F7" s="32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111.60000000000001</v>
      </c>
      <c r="D8" s="8">
        <f>D9+D10+D11</f>
        <v>44.800000000000004</v>
      </c>
      <c r="E8" s="8">
        <f>D8/C8*100</f>
        <v>40.143369175627242</v>
      </c>
      <c r="F8" s="8">
        <f>D8-C8</f>
        <v>-66.800000000000011</v>
      </c>
    </row>
    <row r="9" spans="1:13" ht="81" customHeight="1" x14ac:dyDescent="0.25">
      <c r="A9" s="6">
        <v>2</v>
      </c>
      <c r="B9" s="13" t="s">
        <v>13</v>
      </c>
      <c r="C9" s="32">
        <v>41.2</v>
      </c>
      <c r="D9" s="32">
        <v>2.7</v>
      </c>
      <c r="E9" s="32">
        <f t="shared" ref="E9" si="0">D9/C9*100</f>
        <v>6.5533980582524274</v>
      </c>
      <c r="F9" s="32">
        <f t="shared" ref="F9:F41" si="1">D9-C9</f>
        <v>-38.5</v>
      </c>
    </row>
    <row r="10" spans="1:13" ht="54" customHeight="1" x14ac:dyDescent="0.25">
      <c r="A10" s="6">
        <v>3</v>
      </c>
      <c r="B10" s="26" t="s">
        <v>32</v>
      </c>
      <c r="C10" s="32">
        <v>70.400000000000006</v>
      </c>
      <c r="D10" s="32">
        <v>0</v>
      </c>
      <c r="E10" s="32"/>
      <c r="F10" s="32">
        <f t="shared" si="1"/>
        <v>-70.400000000000006</v>
      </c>
    </row>
    <row r="11" spans="1:13" ht="66" customHeight="1" x14ac:dyDescent="0.25">
      <c r="A11" s="6">
        <v>4</v>
      </c>
      <c r="B11" s="26" t="s">
        <v>33</v>
      </c>
      <c r="C11" s="32">
        <v>0</v>
      </c>
      <c r="D11" s="32">
        <v>42.1</v>
      </c>
      <c r="E11" s="32"/>
      <c r="F11" s="32">
        <f t="shared" si="1"/>
        <v>42.1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C13+C14+C16+C17+C18+C19+C20+C21+C22</f>
        <v>40447.200000000004</v>
      </c>
      <c r="D12" s="8">
        <f>D13+D14+D16+D17+D18+D19+D20+D21+D22+D15</f>
        <v>18452.800000000003</v>
      </c>
      <c r="E12" s="8">
        <f t="shared" ref="E12:E41" si="2">D12/C12*100</f>
        <v>45.621946636602786</v>
      </c>
      <c r="F12" s="8">
        <f t="shared" si="1"/>
        <v>-21994.400000000001</v>
      </c>
    </row>
    <row r="13" spans="1:13" ht="81" customHeight="1" x14ac:dyDescent="0.25">
      <c r="A13" s="6">
        <v>6</v>
      </c>
      <c r="B13" s="13" t="s">
        <v>8</v>
      </c>
      <c r="C13" s="32">
        <v>18582.400000000001</v>
      </c>
      <c r="D13" s="32">
        <v>5082.2</v>
      </c>
      <c r="E13" s="32">
        <f t="shared" si="2"/>
        <v>27.349535043912514</v>
      </c>
      <c r="F13" s="32">
        <f t="shared" si="1"/>
        <v>-13500.2</v>
      </c>
    </row>
    <row r="14" spans="1:13" ht="33.75" customHeight="1" x14ac:dyDescent="0.25">
      <c r="A14" s="6">
        <v>7</v>
      </c>
      <c r="B14" s="13" t="s">
        <v>20</v>
      </c>
      <c r="C14" s="32">
        <v>7575.5</v>
      </c>
      <c r="D14" s="32">
        <v>3256.4</v>
      </c>
      <c r="E14" s="32">
        <f t="shared" si="2"/>
        <v>42.98594152201175</v>
      </c>
      <c r="F14" s="32">
        <f t="shared" si="1"/>
        <v>-4319.1000000000004</v>
      </c>
    </row>
    <row r="15" spans="1:13" ht="115.5" customHeight="1" x14ac:dyDescent="0.25">
      <c r="A15" s="6">
        <v>8</v>
      </c>
      <c r="B15" s="13" t="s">
        <v>51</v>
      </c>
      <c r="C15" s="32">
        <v>0</v>
      </c>
      <c r="D15" s="32">
        <v>0.3</v>
      </c>
      <c r="E15" s="32"/>
      <c r="F15" s="32">
        <f t="shared" si="1"/>
        <v>0.3</v>
      </c>
    </row>
    <row r="16" spans="1:13" ht="52.5" customHeight="1" x14ac:dyDescent="0.25">
      <c r="A16" s="6">
        <v>9</v>
      </c>
      <c r="B16" s="13" t="s">
        <v>17</v>
      </c>
      <c r="C16" s="32">
        <v>394.2</v>
      </c>
      <c r="D16" s="32">
        <v>0</v>
      </c>
      <c r="E16" s="32"/>
      <c r="F16" s="32">
        <f t="shared" si="1"/>
        <v>-394.2</v>
      </c>
    </row>
    <row r="17" spans="1:7" ht="81" customHeight="1" x14ac:dyDescent="0.25">
      <c r="A17" s="6">
        <v>10</v>
      </c>
      <c r="B17" s="13" t="s">
        <v>13</v>
      </c>
      <c r="C17" s="32">
        <v>6797.9</v>
      </c>
      <c r="D17" s="32">
        <v>3416.8</v>
      </c>
      <c r="E17" s="32">
        <f t="shared" si="2"/>
        <v>50.262581091219346</v>
      </c>
      <c r="F17" s="32">
        <f t="shared" si="1"/>
        <v>-3381.0999999999995</v>
      </c>
    </row>
    <row r="18" spans="1:7" ht="35.25" customHeight="1" x14ac:dyDescent="0.25">
      <c r="A18" s="6">
        <v>11</v>
      </c>
      <c r="B18" s="13" t="s">
        <v>11</v>
      </c>
      <c r="C18" s="32">
        <v>1039.8</v>
      </c>
      <c r="D18" s="32">
        <v>735</v>
      </c>
      <c r="E18" s="32">
        <f t="shared" si="2"/>
        <v>70.686670513560301</v>
      </c>
      <c r="F18" s="32">
        <f t="shared" si="1"/>
        <v>-304.79999999999995</v>
      </c>
    </row>
    <row r="19" spans="1:7" ht="98.25" customHeight="1" x14ac:dyDescent="0.25">
      <c r="A19" s="6">
        <v>12</v>
      </c>
      <c r="B19" s="13" t="s">
        <v>14</v>
      </c>
      <c r="C19" s="32">
        <v>2609.3000000000002</v>
      </c>
      <c r="D19" s="32">
        <v>2739.1</v>
      </c>
      <c r="E19" s="32">
        <f t="shared" si="2"/>
        <v>104.97451423753496</v>
      </c>
      <c r="F19" s="32">
        <f t="shared" si="1"/>
        <v>129.79999999999973</v>
      </c>
    </row>
    <row r="20" spans="1:7" ht="66" customHeight="1" x14ac:dyDescent="0.25">
      <c r="A20" s="6">
        <v>13</v>
      </c>
      <c r="B20" s="13" t="s">
        <v>18</v>
      </c>
      <c r="C20" s="32">
        <v>3383.2</v>
      </c>
      <c r="D20" s="32">
        <v>3150.8</v>
      </c>
      <c r="E20" s="32">
        <f t="shared" si="2"/>
        <v>93.130763773941837</v>
      </c>
      <c r="F20" s="32">
        <f t="shared" si="1"/>
        <v>-232.39999999999964</v>
      </c>
    </row>
    <row r="21" spans="1:7" ht="65.25" customHeight="1" x14ac:dyDescent="0.25">
      <c r="A21" s="6">
        <v>14</v>
      </c>
      <c r="B21" s="26" t="s">
        <v>34</v>
      </c>
      <c r="C21" s="32">
        <v>64.900000000000006</v>
      </c>
      <c r="D21" s="32">
        <v>69</v>
      </c>
      <c r="E21" s="32">
        <f t="shared" si="2"/>
        <v>106.31741140215716</v>
      </c>
      <c r="F21" s="32">
        <f t="shared" si="1"/>
        <v>4.0999999999999943</v>
      </c>
    </row>
    <row r="22" spans="1:7" ht="16.5" customHeight="1" x14ac:dyDescent="0.25">
      <c r="A22" s="6">
        <v>15</v>
      </c>
      <c r="B22" s="13" t="s">
        <v>28</v>
      </c>
      <c r="C22" s="32">
        <v>0</v>
      </c>
      <c r="D22" s="32">
        <v>3.2</v>
      </c>
      <c r="E22" s="32"/>
      <c r="F22" s="32">
        <f t="shared" si="1"/>
        <v>3.2</v>
      </c>
    </row>
    <row r="23" spans="1:7" s="18" customFormat="1" ht="19.5" customHeight="1" x14ac:dyDescent="0.2">
      <c r="A23" s="11">
        <v>16</v>
      </c>
      <c r="B23" s="14" t="s">
        <v>22</v>
      </c>
      <c r="C23" s="12">
        <f>C25+C26+C24</f>
        <v>1745365.5</v>
      </c>
      <c r="D23" s="12">
        <f>D25+D26+D24</f>
        <v>843021.5</v>
      </c>
      <c r="E23" s="8">
        <f t="shared" si="2"/>
        <v>48.30057085464334</v>
      </c>
      <c r="F23" s="8">
        <f t="shared" si="1"/>
        <v>-902344</v>
      </c>
    </row>
    <row r="24" spans="1:7" ht="20.25" customHeight="1" x14ac:dyDescent="0.25">
      <c r="A24" s="6">
        <v>17</v>
      </c>
      <c r="B24" s="13" t="s">
        <v>44</v>
      </c>
      <c r="C24" s="22">
        <v>2.6</v>
      </c>
      <c r="D24" s="22">
        <v>2.6</v>
      </c>
      <c r="E24" s="32">
        <f t="shared" si="2"/>
        <v>100</v>
      </c>
      <c r="F24" s="32">
        <f t="shared" si="1"/>
        <v>0</v>
      </c>
    </row>
    <row r="25" spans="1:7" ht="31.5" x14ac:dyDescent="0.25">
      <c r="A25" s="6">
        <v>18</v>
      </c>
      <c r="B25" s="15" t="s">
        <v>9</v>
      </c>
      <c r="C25" s="21">
        <v>1756481</v>
      </c>
      <c r="D25" s="32">
        <v>854137</v>
      </c>
      <c r="E25" s="32">
        <f t="shared" si="2"/>
        <v>48.627739212664409</v>
      </c>
      <c r="F25" s="32">
        <f t="shared" si="1"/>
        <v>-902344</v>
      </c>
    </row>
    <row r="26" spans="1:7" ht="47.25" x14ac:dyDescent="0.25">
      <c r="A26" s="6">
        <v>19</v>
      </c>
      <c r="B26" s="16" t="s">
        <v>10</v>
      </c>
      <c r="C26" s="32">
        <v>-11118.1</v>
      </c>
      <c r="D26" s="32">
        <v>-11118.1</v>
      </c>
      <c r="E26" s="32">
        <f t="shared" si="2"/>
        <v>100</v>
      </c>
      <c r="F26" s="32">
        <f t="shared" si="1"/>
        <v>0</v>
      </c>
    </row>
    <row r="27" spans="1:7" s="18" customFormat="1" ht="51" customHeight="1" x14ac:dyDescent="0.2">
      <c r="A27" s="11">
        <v>20</v>
      </c>
      <c r="B27" s="14" t="s">
        <v>19</v>
      </c>
      <c r="C27" s="8">
        <f>C28</f>
        <v>1206.5</v>
      </c>
      <c r="D27" s="8">
        <f>D28</f>
        <v>480.2</v>
      </c>
      <c r="E27" s="8">
        <f t="shared" si="2"/>
        <v>39.801077496891835</v>
      </c>
      <c r="F27" s="8">
        <f t="shared" si="1"/>
        <v>-726.3</v>
      </c>
    </row>
    <row r="28" spans="1:7" ht="35.25" customHeight="1" x14ac:dyDescent="0.25">
      <c r="A28" s="6">
        <v>21</v>
      </c>
      <c r="B28" s="15" t="s">
        <v>26</v>
      </c>
      <c r="C28" s="32">
        <v>1206.5</v>
      </c>
      <c r="D28" s="32">
        <v>480.2</v>
      </c>
      <c r="E28" s="32">
        <f t="shared" si="2"/>
        <v>39.801077496891835</v>
      </c>
      <c r="F28" s="32">
        <f t="shared" si="1"/>
        <v>-726.3</v>
      </c>
    </row>
    <row r="29" spans="1:7" s="18" customFormat="1" ht="18.75" customHeight="1" x14ac:dyDescent="0.2">
      <c r="A29" s="11">
        <v>22</v>
      </c>
      <c r="B29" s="14" t="s">
        <v>23</v>
      </c>
      <c r="C29" s="8">
        <f>SUM(C30:C32)</f>
        <v>2422</v>
      </c>
      <c r="D29" s="8">
        <f>D30+D32+D31</f>
        <v>1491.5</v>
      </c>
      <c r="E29" s="8">
        <f t="shared" si="2"/>
        <v>61.581337737407104</v>
      </c>
      <c r="F29" s="8">
        <f t="shared" si="1"/>
        <v>-930.5</v>
      </c>
    </row>
    <row r="30" spans="1:7" ht="31.5" x14ac:dyDescent="0.25">
      <c r="A30" s="6">
        <v>23</v>
      </c>
      <c r="B30" s="15" t="s">
        <v>11</v>
      </c>
      <c r="C30" s="32">
        <v>158.1</v>
      </c>
      <c r="D30" s="32">
        <v>84.3</v>
      </c>
      <c r="E30" s="32">
        <f t="shared" si="2"/>
        <v>53.320683111954459</v>
      </c>
      <c r="F30" s="32">
        <f t="shared" si="1"/>
        <v>-73.8</v>
      </c>
    </row>
    <row r="31" spans="1:7" ht="63" customHeight="1" x14ac:dyDescent="0.25">
      <c r="A31" s="6">
        <v>24</v>
      </c>
      <c r="B31" s="15" t="s">
        <v>39</v>
      </c>
      <c r="C31" s="32">
        <v>11.4</v>
      </c>
      <c r="D31" s="32">
        <v>11.4</v>
      </c>
      <c r="E31" s="32">
        <f t="shared" si="2"/>
        <v>100</v>
      </c>
      <c r="F31" s="32">
        <f t="shared" si="1"/>
        <v>0</v>
      </c>
    </row>
    <row r="32" spans="1:7" ht="18" customHeight="1" x14ac:dyDescent="0.25">
      <c r="A32" s="6">
        <v>25</v>
      </c>
      <c r="B32" s="17" t="s">
        <v>12</v>
      </c>
      <c r="C32" s="32">
        <v>2252.5</v>
      </c>
      <c r="D32" s="32">
        <v>1395.8</v>
      </c>
      <c r="E32" s="32">
        <f t="shared" si="2"/>
        <v>61.966703662597112</v>
      </c>
      <c r="F32" s="32">
        <f t="shared" si="1"/>
        <v>-856.7</v>
      </c>
      <c r="G32" s="19"/>
    </row>
    <row r="33" spans="1:6" s="18" customFormat="1" ht="31.5" x14ac:dyDescent="0.2">
      <c r="A33" s="11">
        <v>26</v>
      </c>
      <c r="B33" s="14" t="s">
        <v>24</v>
      </c>
      <c r="C33" s="8">
        <f>C34+C35+C38+C37+C36</f>
        <v>13470</v>
      </c>
      <c r="D33" s="8">
        <f>D34+D35+D38+D37+D36</f>
        <v>7460.7</v>
      </c>
      <c r="E33" s="8">
        <f t="shared" si="2"/>
        <v>55.387527839643646</v>
      </c>
      <c r="F33" s="8">
        <f t="shared" si="1"/>
        <v>-6009.3</v>
      </c>
    </row>
    <row r="34" spans="1:6" ht="99.75" customHeight="1" x14ac:dyDescent="0.25">
      <c r="A34" s="6">
        <v>27</v>
      </c>
      <c r="B34" s="13" t="s">
        <v>15</v>
      </c>
      <c r="C34" s="32">
        <v>104</v>
      </c>
      <c r="D34" s="32">
        <v>65.599999999999994</v>
      </c>
      <c r="E34" s="32">
        <f t="shared" si="2"/>
        <v>63.076923076923073</v>
      </c>
      <c r="F34" s="32">
        <f t="shared" si="1"/>
        <v>-38.400000000000006</v>
      </c>
    </row>
    <row r="35" spans="1:6" ht="83.25" customHeight="1" x14ac:dyDescent="0.25">
      <c r="A35" s="6">
        <v>28</v>
      </c>
      <c r="B35" s="13" t="s">
        <v>25</v>
      </c>
      <c r="C35" s="32">
        <v>10955.6</v>
      </c>
      <c r="D35" s="32">
        <v>6151</v>
      </c>
      <c r="E35" s="32">
        <f t="shared" si="2"/>
        <v>56.144802658001382</v>
      </c>
      <c r="F35" s="32">
        <f t="shared" si="1"/>
        <v>-4804.6000000000004</v>
      </c>
    </row>
    <row r="36" spans="1:6" ht="18" customHeight="1" x14ac:dyDescent="0.25">
      <c r="A36" s="6">
        <v>29</v>
      </c>
      <c r="B36" s="13" t="s">
        <v>40</v>
      </c>
      <c r="C36" s="32">
        <v>604.9</v>
      </c>
      <c r="D36" s="32">
        <v>604.9</v>
      </c>
      <c r="E36" s="32">
        <f t="shared" si="2"/>
        <v>100</v>
      </c>
      <c r="F36" s="32">
        <f t="shared" si="1"/>
        <v>0</v>
      </c>
    </row>
    <row r="37" spans="1:6" ht="64.5" customHeight="1" x14ac:dyDescent="0.25">
      <c r="A37" s="6">
        <v>30</v>
      </c>
      <c r="B37" s="27" t="s">
        <v>35</v>
      </c>
      <c r="C37" s="32">
        <v>965.5</v>
      </c>
      <c r="D37" s="32">
        <v>639.20000000000005</v>
      </c>
      <c r="E37" s="32">
        <f t="shared" si="2"/>
        <v>66.204039357845673</v>
      </c>
      <c r="F37" s="32">
        <f t="shared" si="1"/>
        <v>-326.29999999999995</v>
      </c>
    </row>
    <row r="38" spans="1:6" ht="19.5" customHeight="1" x14ac:dyDescent="0.25">
      <c r="A38" s="6">
        <v>31</v>
      </c>
      <c r="B38" s="13" t="s">
        <v>12</v>
      </c>
      <c r="C38" s="32">
        <v>840</v>
      </c>
      <c r="D38" s="32">
        <v>0</v>
      </c>
      <c r="E38" s="32"/>
      <c r="F38" s="32">
        <f t="shared" si="1"/>
        <v>-840</v>
      </c>
    </row>
    <row r="39" spans="1:6" s="18" customFormat="1" ht="31.5" x14ac:dyDescent="0.2">
      <c r="A39" s="11">
        <v>32</v>
      </c>
      <c r="B39" s="14" t="s">
        <v>27</v>
      </c>
      <c r="C39" s="9">
        <f>C40+C41</f>
        <v>104</v>
      </c>
      <c r="D39" s="9">
        <f>D40+D41</f>
        <v>84</v>
      </c>
      <c r="E39" s="8">
        <f t="shared" si="2"/>
        <v>80.769230769230774</v>
      </c>
      <c r="F39" s="8">
        <f t="shared" si="1"/>
        <v>-20</v>
      </c>
    </row>
    <row r="40" spans="1:6" ht="31.5" x14ac:dyDescent="0.25">
      <c r="A40" s="6">
        <v>33</v>
      </c>
      <c r="B40" s="13" t="s">
        <v>16</v>
      </c>
      <c r="C40" s="10">
        <v>50</v>
      </c>
      <c r="D40" s="10">
        <v>30</v>
      </c>
      <c r="E40" s="32">
        <f t="shared" si="2"/>
        <v>60</v>
      </c>
      <c r="F40" s="32">
        <f t="shared" si="1"/>
        <v>-20</v>
      </c>
    </row>
    <row r="41" spans="1:6" ht="20.25" customHeight="1" x14ac:dyDescent="0.25">
      <c r="A41" s="6">
        <v>34</v>
      </c>
      <c r="B41" s="13" t="s">
        <v>44</v>
      </c>
      <c r="C41" s="10">
        <v>54</v>
      </c>
      <c r="D41" s="10">
        <v>54</v>
      </c>
      <c r="E41" s="32">
        <f t="shared" si="2"/>
        <v>100</v>
      </c>
      <c r="F41" s="32">
        <f t="shared" si="1"/>
        <v>0</v>
      </c>
    </row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x14ac:dyDescent="0.25"/>
    <row r="51" spans="2:13" x14ac:dyDescent="0.25"/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spans="2:13" s="23" customFormat="1" x14ac:dyDescent="0.25"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</row>
    <row r="66" spans="2:13" s="23" customFormat="1" x14ac:dyDescent="0.25"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</row>
    <row r="67" spans="2:13" s="23" customFormat="1" x14ac:dyDescent="0.25"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opLeftCell="A28" workbookViewId="0">
      <selection activeCell="D32" sqref="D32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8" t="s">
        <v>48</v>
      </c>
      <c r="B2" s="58"/>
      <c r="C2" s="58"/>
      <c r="D2" s="58"/>
      <c r="E2" s="58"/>
      <c r="F2" s="5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55" t="s">
        <v>0</v>
      </c>
      <c r="B5" s="59" t="s">
        <v>1</v>
      </c>
      <c r="C5" s="57" t="s">
        <v>49</v>
      </c>
      <c r="D5" s="57" t="s">
        <v>50</v>
      </c>
      <c r="E5" s="57"/>
      <c r="F5" s="57"/>
    </row>
    <row r="6" spans="1:13" ht="36" customHeight="1" x14ac:dyDescent="0.25">
      <c r="A6" s="55"/>
      <c r="B6" s="59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9"/>
      <c r="C7" s="57"/>
      <c r="D7" s="57"/>
      <c r="E7" s="31" t="s">
        <v>4</v>
      </c>
      <c r="F7" s="31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111.60000000000001</v>
      </c>
      <c r="D8" s="8">
        <f>D9+D10+D11</f>
        <v>35.5</v>
      </c>
      <c r="E8" s="8">
        <f>D8/C8*100</f>
        <v>31.810035842293903</v>
      </c>
      <c r="F8" s="8">
        <f>D8-C8</f>
        <v>-76.100000000000009</v>
      </c>
    </row>
    <row r="9" spans="1:13" ht="81" customHeight="1" x14ac:dyDescent="0.25">
      <c r="A9" s="6">
        <v>2</v>
      </c>
      <c r="B9" s="13" t="s">
        <v>13</v>
      </c>
      <c r="C9" s="31">
        <v>41.2</v>
      </c>
      <c r="D9" s="31">
        <v>0</v>
      </c>
      <c r="E9" s="31"/>
      <c r="F9" s="31">
        <f t="shared" ref="F9:F41" si="0">D9-C9</f>
        <v>-41.2</v>
      </c>
    </row>
    <row r="10" spans="1:13" ht="54" customHeight="1" x14ac:dyDescent="0.25">
      <c r="A10" s="6">
        <v>3</v>
      </c>
      <c r="B10" s="26" t="s">
        <v>32</v>
      </c>
      <c r="C10" s="31">
        <v>70.400000000000006</v>
      </c>
      <c r="D10" s="31">
        <v>0</v>
      </c>
      <c r="E10" s="31"/>
      <c r="F10" s="31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31">
        <v>0</v>
      </c>
      <c r="D11" s="31">
        <v>35.5</v>
      </c>
      <c r="E11" s="31"/>
      <c r="F11" s="31">
        <f t="shared" si="0"/>
        <v>35.5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C13+C14+C16+C17+C18+C19+C20+C21+C22</f>
        <v>39809.799999999996</v>
      </c>
      <c r="D12" s="8">
        <f>D13+D14+D16+D17+D18+D19+D20+D21+D22+D15</f>
        <v>13771.1</v>
      </c>
      <c r="E12" s="8">
        <f t="shared" ref="E12:E40" si="1">D12/C12*100</f>
        <v>34.592236082572633</v>
      </c>
      <c r="F12" s="8">
        <f t="shared" si="0"/>
        <v>-26038.699999999997</v>
      </c>
    </row>
    <row r="13" spans="1:13" ht="81" customHeight="1" x14ac:dyDescent="0.25">
      <c r="A13" s="6">
        <v>6</v>
      </c>
      <c r="B13" s="13" t="s">
        <v>8</v>
      </c>
      <c r="C13" s="31">
        <v>18582.400000000001</v>
      </c>
      <c r="D13" s="31">
        <v>4486.5</v>
      </c>
      <c r="E13" s="31">
        <f t="shared" si="1"/>
        <v>24.143813500947132</v>
      </c>
      <c r="F13" s="31">
        <f t="shared" si="0"/>
        <v>-14095.900000000001</v>
      </c>
    </row>
    <row r="14" spans="1:13" ht="33.75" customHeight="1" x14ac:dyDescent="0.25">
      <c r="A14" s="6">
        <v>7</v>
      </c>
      <c r="B14" s="13" t="s">
        <v>20</v>
      </c>
      <c r="C14" s="31">
        <v>7575.5</v>
      </c>
      <c r="D14" s="31">
        <v>2638.3</v>
      </c>
      <c r="E14" s="31">
        <f t="shared" si="1"/>
        <v>34.826744109299717</v>
      </c>
      <c r="F14" s="31">
        <f t="shared" si="0"/>
        <v>-4937.2</v>
      </c>
    </row>
    <row r="15" spans="1:13" ht="115.5" customHeight="1" x14ac:dyDescent="0.25">
      <c r="A15" s="6">
        <v>8</v>
      </c>
      <c r="B15" s="13" t="s">
        <v>51</v>
      </c>
      <c r="C15" s="31">
        <v>0</v>
      </c>
      <c r="D15" s="31">
        <v>0.3</v>
      </c>
      <c r="E15" s="31"/>
      <c r="F15" s="31">
        <f t="shared" si="0"/>
        <v>0.3</v>
      </c>
    </row>
    <row r="16" spans="1:13" ht="52.5" customHeight="1" x14ac:dyDescent="0.25">
      <c r="A16" s="6">
        <v>9</v>
      </c>
      <c r="B16" s="13" t="s">
        <v>17</v>
      </c>
      <c r="C16" s="31">
        <v>362.3</v>
      </c>
      <c r="D16" s="31">
        <v>0</v>
      </c>
      <c r="E16" s="31"/>
      <c r="F16" s="31">
        <f t="shared" si="0"/>
        <v>-362.3</v>
      </c>
    </row>
    <row r="17" spans="1:7" ht="81" customHeight="1" x14ac:dyDescent="0.25">
      <c r="A17" s="6">
        <v>10</v>
      </c>
      <c r="B17" s="13" t="s">
        <v>13</v>
      </c>
      <c r="C17" s="31">
        <v>6797.9</v>
      </c>
      <c r="D17" s="31">
        <v>2696.2</v>
      </c>
      <c r="E17" s="31">
        <f t="shared" si="1"/>
        <v>39.662248635608051</v>
      </c>
      <c r="F17" s="31">
        <f t="shared" si="0"/>
        <v>-4101.7</v>
      </c>
    </row>
    <row r="18" spans="1:7" ht="35.25" customHeight="1" x14ac:dyDescent="0.25">
      <c r="A18" s="6">
        <v>11</v>
      </c>
      <c r="B18" s="13" t="s">
        <v>11</v>
      </c>
      <c r="C18" s="31">
        <v>499.2</v>
      </c>
      <c r="D18" s="31">
        <v>416.2</v>
      </c>
      <c r="E18" s="31">
        <f t="shared" si="1"/>
        <v>83.373397435897431</v>
      </c>
      <c r="F18" s="31">
        <f t="shared" si="0"/>
        <v>-83</v>
      </c>
    </row>
    <row r="19" spans="1:7" ht="98.25" customHeight="1" x14ac:dyDescent="0.25">
      <c r="A19" s="6">
        <v>12</v>
      </c>
      <c r="B19" s="13" t="s">
        <v>14</v>
      </c>
      <c r="C19" s="31">
        <v>2609.3000000000002</v>
      </c>
      <c r="D19" s="31">
        <v>448.1</v>
      </c>
      <c r="E19" s="31">
        <f t="shared" si="1"/>
        <v>17.17318821139769</v>
      </c>
      <c r="F19" s="31">
        <f t="shared" si="0"/>
        <v>-2161.2000000000003</v>
      </c>
    </row>
    <row r="20" spans="1:7" ht="66" customHeight="1" x14ac:dyDescent="0.25">
      <c r="A20" s="6">
        <v>13</v>
      </c>
      <c r="B20" s="13" t="s">
        <v>18</v>
      </c>
      <c r="C20" s="31">
        <v>3383.2</v>
      </c>
      <c r="D20" s="31">
        <v>3022.1</v>
      </c>
      <c r="E20" s="31">
        <f t="shared" si="1"/>
        <v>89.326672972333881</v>
      </c>
      <c r="F20" s="31">
        <f t="shared" si="0"/>
        <v>-361.09999999999991</v>
      </c>
    </row>
    <row r="21" spans="1:7" ht="65.25" customHeight="1" x14ac:dyDescent="0.25">
      <c r="A21" s="6">
        <v>14</v>
      </c>
      <c r="B21" s="26" t="s">
        <v>34</v>
      </c>
      <c r="C21" s="31">
        <v>0</v>
      </c>
      <c r="D21" s="31">
        <v>64.900000000000006</v>
      </c>
      <c r="E21" s="31"/>
      <c r="F21" s="31">
        <f t="shared" si="0"/>
        <v>64.900000000000006</v>
      </c>
    </row>
    <row r="22" spans="1:7" ht="16.5" customHeight="1" x14ac:dyDescent="0.25">
      <c r="A22" s="6">
        <v>15</v>
      </c>
      <c r="B22" s="13" t="s">
        <v>28</v>
      </c>
      <c r="C22" s="31">
        <v>0</v>
      </c>
      <c r="D22" s="31">
        <v>-1.5</v>
      </c>
      <c r="E22" s="31"/>
      <c r="F22" s="31">
        <f t="shared" si="0"/>
        <v>-1.5</v>
      </c>
    </row>
    <row r="23" spans="1:7" s="18" customFormat="1" ht="19.5" customHeight="1" x14ac:dyDescent="0.2">
      <c r="A23" s="11">
        <v>16</v>
      </c>
      <c r="B23" s="14" t="s">
        <v>22</v>
      </c>
      <c r="C23" s="12">
        <f>C25+C26</f>
        <v>1736876.4</v>
      </c>
      <c r="D23" s="12">
        <f>D25+D26+D24</f>
        <v>651739.4</v>
      </c>
      <c r="E23" s="8">
        <f t="shared" si="1"/>
        <v>37.523648775468423</v>
      </c>
      <c r="F23" s="8">
        <f t="shared" si="0"/>
        <v>-1085137</v>
      </c>
    </row>
    <row r="24" spans="1:7" ht="20.25" customHeight="1" x14ac:dyDescent="0.25">
      <c r="A24" s="6">
        <v>17</v>
      </c>
      <c r="B24" s="13" t="s">
        <v>44</v>
      </c>
      <c r="C24" s="22">
        <v>0</v>
      </c>
      <c r="D24" s="22">
        <v>2.6</v>
      </c>
      <c r="E24" s="31"/>
      <c r="F24" s="31">
        <f t="shared" si="0"/>
        <v>2.6</v>
      </c>
    </row>
    <row r="25" spans="1:7" ht="31.5" x14ac:dyDescent="0.25">
      <c r="A25" s="6">
        <v>18</v>
      </c>
      <c r="B25" s="15" t="s">
        <v>9</v>
      </c>
      <c r="C25" s="21">
        <v>1747944.5</v>
      </c>
      <c r="D25" s="31">
        <v>662854.9</v>
      </c>
      <c r="E25" s="31">
        <f t="shared" si="1"/>
        <v>37.921964913645716</v>
      </c>
      <c r="F25" s="31">
        <f t="shared" si="0"/>
        <v>-1085089.6000000001</v>
      </c>
    </row>
    <row r="26" spans="1:7" ht="47.25" x14ac:dyDescent="0.25">
      <c r="A26" s="6">
        <v>19</v>
      </c>
      <c r="B26" s="16" t="s">
        <v>10</v>
      </c>
      <c r="C26" s="31">
        <v>-11068.1</v>
      </c>
      <c r="D26" s="31">
        <v>-11118.1</v>
      </c>
      <c r="E26" s="31">
        <f t="shared" si="1"/>
        <v>100.45174871929238</v>
      </c>
      <c r="F26" s="31">
        <f t="shared" si="0"/>
        <v>-50</v>
      </c>
    </row>
    <row r="27" spans="1:7" s="18" customFormat="1" ht="51" customHeight="1" x14ac:dyDescent="0.2">
      <c r="A27" s="11">
        <v>20</v>
      </c>
      <c r="B27" s="14" t="s">
        <v>19</v>
      </c>
      <c r="C27" s="8">
        <f>C28</f>
        <v>1102.3</v>
      </c>
      <c r="D27" s="8">
        <f>D28</f>
        <v>377.2</v>
      </c>
      <c r="E27" s="8">
        <f t="shared" si="1"/>
        <v>34.219359521001543</v>
      </c>
      <c r="F27" s="8">
        <f t="shared" si="0"/>
        <v>-725.09999999999991</v>
      </c>
    </row>
    <row r="28" spans="1:7" ht="35.25" customHeight="1" x14ac:dyDescent="0.25">
      <c r="A28" s="6">
        <v>21</v>
      </c>
      <c r="B28" s="15" t="s">
        <v>26</v>
      </c>
      <c r="C28" s="31">
        <v>1102.3</v>
      </c>
      <c r="D28" s="31">
        <v>377.2</v>
      </c>
      <c r="E28" s="31">
        <f t="shared" si="1"/>
        <v>34.219359521001543</v>
      </c>
      <c r="F28" s="31">
        <f t="shared" si="0"/>
        <v>-725.09999999999991</v>
      </c>
    </row>
    <row r="29" spans="1:7" s="18" customFormat="1" ht="18.75" customHeight="1" x14ac:dyDescent="0.2">
      <c r="A29" s="11">
        <v>22</v>
      </c>
      <c r="B29" s="14" t="s">
        <v>23</v>
      </c>
      <c r="C29" s="8">
        <f>SUM(C30:C32)</f>
        <v>2410.6</v>
      </c>
      <c r="D29" s="8">
        <f>D30+D32+D31</f>
        <v>1952.6</v>
      </c>
      <c r="E29" s="8">
        <f t="shared" si="1"/>
        <v>81.000580768273451</v>
      </c>
      <c r="F29" s="8">
        <f t="shared" si="0"/>
        <v>-458</v>
      </c>
    </row>
    <row r="30" spans="1:7" ht="31.5" x14ac:dyDescent="0.25">
      <c r="A30" s="6">
        <v>23</v>
      </c>
      <c r="B30" s="15" t="s">
        <v>11</v>
      </c>
      <c r="C30" s="31">
        <v>158.1</v>
      </c>
      <c r="D30" s="31">
        <v>82.1</v>
      </c>
      <c r="E30" s="31">
        <f t="shared" si="1"/>
        <v>51.929158760278305</v>
      </c>
      <c r="F30" s="31">
        <f t="shared" si="0"/>
        <v>-76</v>
      </c>
    </row>
    <row r="31" spans="1:7" ht="63" customHeight="1" x14ac:dyDescent="0.25">
      <c r="A31" s="6">
        <v>24</v>
      </c>
      <c r="B31" s="15" t="s">
        <v>39</v>
      </c>
      <c r="C31" s="31">
        <v>0</v>
      </c>
      <c r="D31" s="31">
        <v>11.4</v>
      </c>
      <c r="E31" s="31"/>
      <c r="F31" s="31">
        <f t="shared" si="0"/>
        <v>11.4</v>
      </c>
    </row>
    <row r="32" spans="1:7" ht="18" customHeight="1" x14ac:dyDescent="0.25">
      <c r="A32" s="6">
        <v>25</v>
      </c>
      <c r="B32" s="17" t="s">
        <v>12</v>
      </c>
      <c r="C32" s="31">
        <v>2252.5</v>
      </c>
      <c r="D32" s="31">
        <v>1859.1</v>
      </c>
      <c r="E32" s="31">
        <f t="shared" si="1"/>
        <v>82.53496115427302</v>
      </c>
      <c r="F32" s="31">
        <f t="shared" si="0"/>
        <v>-393.40000000000009</v>
      </c>
      <c r="G32" s="19"/>
    </row>
    <row r="33" spans="1:6" s="18" customFormat="1" ht="31.5" x14ac:dyDescent="0.2">
      <c r="A33" s="11">
        <v>26</v>
      </c>
      <c r="B33" s="14" t="s">
        <v>24</v>
      </c>
      <c r="C33" s="8">
        <f>C34+C35+C38+C37+C36</f>
        <v>13470.1</v>
      </c>
      <c r="D33" s="8">
        <f>D34+D35+D38+D37+D36</f>
        <v>6338.9</v>
      </c>
      <c r="E33" s="8">
        <f t="shared" si="1"/>
        <v>47.059041877937055</v>
      </c>
      <c r="F33" s="8">
        <f t="shared" si="0"/>
        <v>-7131.2000000000007</v>
      </c>
    </row>
    <row r="34" spans="1:6" ht="99.75" customHeight="1" x14ac:dyDescent="0.25">
      <c r="A34" s="6">
        <v>27</v>
      </c>
      <c r="B34" s="13" t="s">
        <v>15</v>
      </c>
      <c r="C34" s="31">
        <v>104</v>
      </c>
      <c r="D34" s="31">
        <v>52.8</v>
      </c>
      <c r="E34" s="31">
        <f t="shared" si="1"/>
        <v>50.769230769230766</v>
      </c>
      <c r="F34" s="31">
        <f t="shared" si="0"/>
        <v>-51.2</v>
      </c>
    </row>
    <row r="35" spans="1:6" ht="83.25" customHeight="1" x14ac:dyDescent="0.25">
      <c r="A35" s="6">
        <v>28</v>
      </c>
      <c r="B35" s="13" t="s">
        <v>25</v>
      </c>
      <c r="C35" s="31">
        <v>10955.7</v>
      </c>
      <c r="D35" s="31">
        <v>5065.8999999999996</v>
      </c>
      <c r="E35" s="31">
        <f t="shared" si="1"/>
        <v>46.239856878154747</v>
      </c>
      <c r="F35" s="31">
        <f t="shared" si="0"/>
        <v>-5889.8000000000011</v>
      </c>
    </row>
    <row r="36" spans="1:6" ht="18" customHeight="1" x14ac:dyDescent="0.25">
      <c r="A36" s="6">
        <v>29</v>
      </c>
      <c r="B36" s="13" t="s">
        <v>40</v>
      </c>
      <c r="C36" s="31">
        <v>604.9</v>
      </c>
      <c r="D36" s="31">
        <v>604.9</v>
      </c>
      <c r="E36" s="31">
        <f t="shared" si="1"/>
        <v>100</v>
      </c>
      <c r="F36" s="31">
        <f t="shared" si="0"/>
        <v>0</v>
      </c>
    </row>
    <row r="37" spans="1:6" ht="64.5" customHeight="1" x14ac:dyDescent="0.25">
      <c r="A37" s="6">
        <v>30</v>
      </c>
      <c r="B37" s="27" t="s">
        <v>35</v>
      </c>
      <c r="C37" s="31">
        <v>965.5</v>
      </c>
      <c r="D37" s="31">
        <v>615.29999999999995</v>
      </c>
      <c r="E37" s="31">
        <f t="shared" si="1"/>
        <v>63.728638011393059</v>
      </c>
      <c r="F37" s="31">
        <f t="shared" si="0"/>
        <v>-350.20000000000005</v>
      </c>
    </row>
    <row r="38" spans="1:6" ht="19.5" customHeight="1" x14ac:dyDescent="0.25">
      <c r="A38" s="6">
        <v>31</v>
      </c>
      <c r="B38" s="13" t="s">
        <v>12</v>
      </c>
      <c r="C38" s="31">
        <v>840</v>
      </c>
      <c r="D38" s="31">
        <v>0</v>
      </c>
      <c r="E38" s="31"/>
      <c r="F38" s="31">
        <f t="shared" si="0"/>
        <v>-840</v>
      </c>
    </row>
    <row r="39" spans="1:6" s="18" customFormat="1" ht="31.5" x14ac:dyDescent="0.2">
      <c r="A39" s="11">
        <v>32</v>
      </c>
      <c r="B39" s="14" t="s">
        <v>27</v>
      </c>
      <c r="C39" s="9">
        <f>C40+C41</f>
        <v>50</v>
      </c>
      <c r="D39" s="9">
        <f>D40+D41</f>
        <v>84</v>
      </c>
      <c r="E39" s="8">
        <f t="shared" si="1"/>
        <v>168</v>
      </c>
      <c r="F39" s="8">
        <f t="shared" si="0"/>
        <v>34</v>
      </c>
    </row>
    <row r="40" spans="1:6" ht="31.5" x14ac:dyDescent="0.25">
      <c r="A40" s="6">
        <v>33</v>
      </c>
      <c r="B40" s="13" t="s">
        <v>16</v>
      </c>
      <c r="C40" s="10">
        <v>50</v>
      </c>
      <c r="D40" s="10">
        <v>30</v>
      </c>
      <c r="E40" s="31">
        <f t="shared" si="1"/>
        <v>60</v>
      </c>
      <c r="F40" s="31">
        <f t="shared" si="0"/>
        <v>-20</v>
      </c>
    </row>
    <row r="41" spans="1:6" ht="20.25" customHeight="1" x14ac:dyDescent="0.25">
      <c r="A41" s="6">
        <v>34</v>
      </c>
      <c r="B41" s="13" t="s">
        <v>44</v>
      </c>
      <c r="C41" s="10">
        <v>0</v>
      </c>
      <c r="D41" s="10">
        <v>54</v>
      </c>
      <c r="E41" s="31"/>
      <c r="F41" s="31">
        <f t="shared" si="0"/>
        <v>54</v>
      </c>
    </row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x14ac:dyDescent="0.25"/>
    <row r="51" spans="2:13" x14ac:dyDescent="0.25"/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spans="2:13" s="23" customFormat="1" x14ac:dyDescent="0.25"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</row>
    <row r="66" spans="2:13" s="23" customFormat="1" x14ac:dyDescent="0.25"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</row>
    <row r="67" spans="2:13" s="23" customFormat="1" x14ac:dyDescent="0.25"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E30" sqref="E30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8" t="s">
        <v>45</v>
      </c>
      <c r="B2" s="58"/>
      <c r="C2" s="58"/>
      <c r="D2" s="58"/>
      <c r="E2" s="58"/>
      <c r="F2" s="5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55" t="s">
        <v>0</v>
      </c>
      <c r="B5" s="59" t="s">
        <v>1</v>
      </c>
      <c r="C5" s="57" t="s">
        <v>46</v>
      </c>
      <c r="D5" s="57" t="s">
        <v>47</v>
      </c>
      <c r="E5" s="57"/>
      <c r="F5" s="57"/>
    </row>
    <row r="6" spans="1:13" ht="36" customHeight="1" x14ac:dyDescent="0.25">
      <c r="A6" s="55"/>
      <c r="B6" s="59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9"/>
      <c r="C7" s="57"/>
      <c r="D7" s="57"/>
      <c r="E7" s="30" t="s">
        <v>4</v>
      </c>
      <c r="F7" s="30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28.5</v>
      </c>
      <c r="E8" s="8">
        <f>D8/C8*100</f>
        <v>25.514771709937335</v>
      </c>
      <c r="F8" s="8">
        <f>D8-C8</f>
        <v>-83.2</v>
      </c>
    </row>
    <row r="9" spans="1:13" ht="81" customHeight="1" x14ac:dyDescent="0.25">
      <c r="A9" s="6">
        <v>2</v>
      </c>
      <c r="B9" s="13" t="s">
        <v>13</v>
      </c>
      <c r="C9" s="30">
        <v>41.3</v>
      </c>
      <c r="D9" s="30">
        <v>0</v>
      </c>
      <c r="E9" s="30"/>
      <c r="F9" s="30">
        <f t="shared" ref="F9:F39" si="0">D9-C9</f>
        <v>-41.3</v>
      </c>
    </row>
    <row r="10" spans="1:13" ht="54" customHeight="1" x14ac:dyDescent="0.25">
      <c r="A10" s="6">
        <v>3</v>
      </c>
      <c r="B10" s="26" t="s">
        <v>32</v>
      </c>
      <c r="C10" s="30">
        <v>70.400000000000006</v>
      </c>
      <c r="D10" s="30">
        <v>0</v>
      </c>
      <c r="E10" s="30"/>
      <c r="F10" s="30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30">
        <v>0</v>
      </c>
      <c r="D11" s="30">
        <v>28.5</v>
      </c>
      <c r="E11" s="30"/>
      <c r="F11" s="30">
        <f t="shared" si="0"/>
        <v>28.5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39809.799999999996</v>
      </c>
      <c r="D12" s="8">
        <f>D13+D14+D15+D16+D17+D18+D19+D20+D21</f>
        <v>10172.299999999999</v>
      </c>
      <c r="E12" s="8">
        <f t="shared" ref="E12:E38" si="1">D12/C12*100</f>
        <v>25.552250953282861</v>
      </c>
      <c r="F12" s="8">
        <f t="shared" si="0"/>
        <v>-29637.499999999996</v>
      </c>
    </row>
    <row r="13" spans="1:13" ht="81" customHeight="1" x14ac:dyDescent="0.25">
      <c r="A13" s="6">
        <v>6</v>
      </c>
      <c r="B13" s="13" t="s">
        <v>8</v>
      </c>
      <c r="C13" s="30">
        <v>18582.400000000001</v>
      </c>
      <c r="D13" s="30">
        <v>4097.1000000000004</v>
      </c>
      <c r="E13" s="30">
        <f t="shared" si="1"/>
        <v>22.048282245565698</v>
      </c>
      <c r="F13" s="30">
        <f t="shared" si="0"/>
        <v>-14485.300000000001</v>
      </c>
    </row>
    <row r="14" spans="1:13" ht="33.75" customHeight="1" x14ac:dyDescent="0.25">
      <c r="A14" s="6">
        <v>7</v>
      </c>
      <c r="B14" s="13" t="s">
        <v>20</v>
      </c>
      <c r="C14" s="30">
        <v>7575.5</v>
      </c>
      <c r="D14" s="30">
        <v>2318.9</v>
      </c>
      <c r="E14" s="30">
        <f t="shared" si="1"/>
        <v>30.610520757705761</v>
      </c>
      <c r="F14" s="30">
        <f t="shared" si="0"/>
        <v>-5256.6</v>
      </c>
    </row>
    <row r="15" spans="1:13" ht="52.5" customHeight="1" x14ac:dyDescent="0.25">
      <c r="A15" s="6">
        <v>8</v>
      </c>
      <c r="B15" s="13" t="s">
        <v>17</v>
      </c>
      <c r="C15" s="30">
        <v>362.3</v>
      </c>
      <c r="D15" s="30">
        <v>0</v>
      </c>
      <c r="E15" s="30"/>
      <c r="F15" s="30">
        <f t="shared" si="0"/>
        <v>-362.3</v>
      </c>
    </row>
    <row r="16" spans="1:13" ht="81" customHeight="1" x14ac:dyDescent="0.25">
      <c r="A16" s="6">
        <v>9</v>
      </c>
      <c r="B16" s="13" t="s">
        <v>13</v>
      </c>
      <c r="C16" s="30">
        <v>6797.9</v>
      </c>
      <c r="D16" s="30">
        <v>2269.1</v>
      </c>
      <c r="E16" s="30">
        <f t="shared" si="1"/>
        <v>33.379425999205637</v>
      </c>
      <c r="F16" s="30">
        <f t="shared" si="0"/>
        <v>-4528.7999999999993</v>
      </c>
    </row>
    <row r="17" spans="1:7" ht="35.25" customHeight="1" x14ac:dyDescent="0.25">
      <c r="A17" s="6">
        <v>10</v>
      </c>
      <c r="B17" s="13" t="s">
        <v>11</v>
      </c>
      <c r="C17" s="30">
        <v>499.2</v>
      </c>
      <c r="D17" s="30">
        <v>357.4</v>
      </c>
      <c r="E17" s="30">
        <f t="shared" si="1"/>
        <v>71.59455128205127</v>
      </c>
      <c r="F17" s="30">
        <f t="shared" si="0"/>
        <v>-141.80000000000001</v>
      </c>
    </row>
    <row r="18" spans="1:7" ht="98.25" customHeight="1" x14ac:dyDescent="0.25">
      <c r="A18" s="6">
        <v>11</v>
      </c>
      <c r="B18" s="13" t="s">
        <v>14</v>
      </c>
      <c r="C18" s="30">
        <v>2609.3000000000002</v>
      </c>
      <c r="D18" s="30">
        <v>218.6</v>
      </c>
      <c r="E18" s="30">
        <f t="shared" si="1"/>
        <v>8.3777258268501118</v>
      </c>
      <c r="F18" s="30">
        <f t="shared" si="0"/>
        <v>-2390.7000000000003</v>
      </c>
    </row>
    <row r="19" spans="1:7" ht="66" customHeight="1" x14ac:dyDescent="0.25">
      <c r="A19" s="6">
        <v>12</v>
      </c>
      <c r="B19" s="13" t="s">
        <v>18</v>
      </c>
      <c r="C19" s="30">
        <v>3383.2</v>
      </c>
      <c r="D19" s="30">
        <v>851.9</v>
      </c>
      <c r="E19" s="30">
        <f t="shared" si="1"/>
        <v>25.180302672026482</v>
      </c>
      <c r="F19" s="30">
        <f t="shared" si="0"/>
        <v>-2531.2999999999997</v>
      </c>
    </row>
    <row r="20" spans="1:7" ht="65.25" customHeight="1" x14ac:dyDescent="0.25">
      <c r="A20" s="6">
        <v>13</v>
      </c>
      <c r="B20" s="26" t="s">
        <v>34</v>
      </c>
      <c r="C20" s="30">
        <v>0</v>
      </c>
      <c r="D20" s="30">
        <v>60.8</v>
      </c>
      <c r="E20" s="30"/>
      <c r="F20" s="30">
        <f t="shared" si="0"/>
        <v>60.8</v>
      </c>
    </row>
    <row r="21" spans="1:7" ht="15.75" x14ac:dyDescent="0.25">
      <c r="A21" s="6">
        <v>14</v>
      </c>
      <c r="B21" s="13" t="s">
        <v>28</v>
      </c>
      <c r="C21" s="30">
        <v>0</v>
      </c>
      <c r="D21" s="30">
        <v>-1.5</v>
      </c>
      <c r="E21" s="30"/>
      <c r="F21" s="30">
        <f t="shared" si="0"/>
        <v>-1.5</v>
      </c>
    </row>
    <row r="22" spans="1:7" s="18" customFormat="1" ht="21" customHeight="1" x14ac:dyDescent="0.2">
      <c r="A22" s="11">
        <v>15</v>
      </c>
      <c r="B22" s="14" t="s">
        <v>22</v>
      </c>
      <c r="C22" s="12">
        <f>C23+C24</f>
        <v>1726767.0999999999</v>
      </c>
      <c r="D22" s="12">
        <f>D23+D24</f>
        <v>486778.5</v>
      </c>
      <c r="E22" s="8">
        <f t="shared" si="1"/>
        <v>28.190165309496575</v>
      </c>
      <c r="F22" s="8">
        <f t="shared" si="0"/>
        <v>-1239988.5999999999</v>
      </c>
    </row>
    <row r="23" spans="1:7" ht="31.5" x14ac:dyDescent="0.25">
      <c r="A23" s="6">
        <v>16</v>
      </c>
      <c r="B23" s="15" t="s">
        <v>9</v>
      </c>
      <c r="C23" s="21">
        <v>1737835.2</v>
      </c>
      <c r="D23" s="30">
        <v>497896.6</v>
      </c>
      <c r="E23" s="30">
        <f t="shared" si="1"/>
        <v>28.650392166069601</v>
      </c>
      <c r="F23" s="30">
        <f t="shared" si="0"/>
        <v>-1239938.6000000001</v>
      </c>
    </row>
    <row r="24" spans="1:7" ht="47.25" x14ac:dyDescent="0.25">
      <c r="A24" s="6">
        <v>17</v>
      </c>
      <c r="B24" s="16" t="s">
        <v>10</v>
      </c>
      <c r="C24" s="30">
        <v>-11068.1</v>
      </c>
      <c r="D24" s="30">
        <v>-11118.1</v>
      </c>
      <c r="E24" s="30">
        <f t="shared" si="1"/>
        <v>100.45174871929238</v>
      </c>
      <c r="F24" s="30">
        <f t="shared" si="0"/>
        <v>-50</v>
      </c>
    </row>
    <row r="25" spans="1:7" s="18" customFormat="1" ht="51" customHeight="1" x14ac:dyDescent="0.2">
      <c r="A25" s="11">
        <v>18</v>
      </c>
      <c r="B25" s="14" t="s">
        <v>19</v>
      </c>
      <c r="C25" s="8">
        <f>C26</f>
        <v>1102.3</v>
      </c>
      <c r="D25" s="8">
        <f>D26</f>
        <v>274.2</v>
      </c>
      <c r="E25" s="8">
        <f t="shared" si="1"/>
        <v>24.875260818289032</v>
      </c>
      <c r="F25" s="8">
        <f t="shared" si="0"/>
        <v>-828.09999999999991</v>
      </c>
    </row>
    <row r="26" spans="1:7" ht="35.25" customHeight="1" x14ac:dyDescent="0.25">
      <c r="A26" s="6">
        <v>19</v>
      </c>
      <c r="B26" s="15" t="s">
        <v>26</v>
      </c>
      <c r="C26" s="30">
        <v>1102.3</v>
      </c>
      <c r="D26" s="30">
        <v>274.2</v>
      </c>
      <c r="E26" s="30">
        <f t="shared" si="1"/>
        <v>24.875260818289032</v>
      </c>
      <c r="F26" s="30">
        <f t="shared" si="0"/>
        <v>-828.09999999999991</v>
      </c>
    </row>
    <row r="27" spans="1:7" s="18" customFormat="1" ht="18.75" customHeight="1" x14ac:dyDescent="0.2">
      <c r="A27" s="11">
        <v>20</v>
      </c>
      <c r="B27" s="14" t="s">
        <v>23</v>
      </c>
      <c r="C27" s="8">
        <f>SUM(C28:C30)</f>
        <v>2410.6</v>
      </c>
      <c r="D27" s="8">
        <f>D28+D30+D29</f>
        <v>1956.3000000000002</v>
      </c>
      <c r="E27" s="8">
        <f t="shared" si="1"/>
        <v>81.154069526259036</v>
      </c>
      <c r="F27" s="8">
        <f t="shared" si="0"/>
        <v>-454.29999999999973</v>
      </c>
    </row>
    <row r="28" spans="1:7" ht="31.5" x14ac:dyDescent="0.25">
      <c r="A28" s="6">
        <v>21</v>
      </c>
      <c r="B28" s="15" t="s">
        <v>11</v>
      </c>
      <c r="C28" s="30">
        <v>158.1</v>
      </c>
      <c r="D28" s="30">
        <v>56.5</v>
      </c>
      <c r="E28" s="30">
        <f t="shared" si="1"/>
        <v>35.736875395319416</v>
      </c>
      <c r="F28" s="30">
        <f t="shared" si="0"/>
        <v>-101.6</v>
      </c>
    </row>
    <row r="29" spans="1:7" ht="63" customHeight="1" x14ac:dyDescent="0.25">
      <c r="A29" s="6">
        <v>22</v>
      </c>
      <c r="B29" s="15" t="s">
        <v>39</v>
      </c>
      <c r="C29" s="30">
        <v>0</v>
      </c>
      <c r="D29" s="30">
        <v>11.4</v>
      </c>
      <c r="E29" s="30"/>
      <c r="F29" s="30">
        <f t="shared" si="0"/>
        <v>11.4</v>
      </c>
    </row>
    <row r="30" spans="1:7" ht="18" customHeight="1" x14ac:dyDescent="0.25">
      <c r="A30" s="6">
        <v>23</v>
      </c>
      <c r="B30" s="17" t="s">
        <v>12</v>
      </c>
      <c r="C30" s="30">
        <v>2252.5</v>
      </c>
      <c r="D30" s="30">
        <v>1888.4</v>
      </c>
      <c r="E30" s="30">
        <f t="shared" si="1"/>
        <v>83.835738068812432</v>
      </c>
      <c r="F30" s="30">
        <f t="shared" si="0"/>
        <v>-364.09999999999991</v>
      </c>
      <c r="G30" s="19"/>
    </row>
    <row r="31" spans="1:7" s="18" customFormat="1" ht="31.5" x14ac:dyDescent="0.2">
      <c r="A31" s="11">
        <v>24</v>
      </c>
      <c r="B31" s="14" t="s">
        <v>24</v>
      </c>
      <c r="C31" s="8">
        <f>C32+C33+C36+C35+C34</f>
        <v>13470.1</v>
      </c>
      <c r="D31" s="8">
        <f>D32+D33+D36+D35+D34</f>
        <v>4902.8999999999996</v>
      </c>
      <c r="E31" s="8">
        <f t="shared" si="1"/>
        <v>36.398393478890277</v>
      </c>
      <c r="F31" s="8">
        <f t="shared" si="0"/>
        <v>-8567.2000000000007</v>
      </c>
    </row>
    <row r="32" spans="1:7" ht="99.75" customHeight="1" x14ac:dyDescent="0.25">
      <c r="A32" s="6">
        <v>25</v>
      </c>
      <c r="B32" s="13" t="s">
        <v>15</v>
      </c>
      <c r="C32" s="30">
        <v>104</v>
      </c>
      <c r="D32" s="30">
        <v>46.4</v>
      </c>
      <c r="E32" s="30">
        <f t="shared" si="1"/>
        <v>44.615384615384613</v>
      </c>
      <c r="F32" s="30">
        <f t="shared" si="0"/>
        <v>-57.6</v>
      </c>
    </row>
    <row r="33" spans="1:6" ht="83.25" customHeight="1" x14ac:dyDescent="0.25">
      <c r="A33" s="6">
        <v>26</v>
      </c>
      <c r="B33" s="13" t="s">
        <v>25</v>
      </c>
      <c r="C33" s="30">
        <v>10955.7</v>
      </c>
      <c r="D33" s="30">
        <v>4119.8</v>
      </c>
      <c r="E33" s="30">
        <f t="shared" si="1"/>
        <v>37.604169519063134</v>
      </c>
      <c r="F33" s="30">
        <f t="shared" si="0"/>
        <v>-6835.9000000000005</v>
      </c>
    </row>
    <row r="34" spans="1:6" ht="18" customHeight="1" x14ac:dyDescent="0.25">
      <c r="A34" s="6">
        <v>27</v>
      </c>
      <c r="B34" s="13" t="s">
        <v>40</v>
      </c>
      <c r="C34" s="30">
        <v>604.9</v>
      </c>
      <c r="D34" s="30">
        <v>604.9</v>
      </c>
      <c r="E34" s="30">
        <f t="shared" si="1"/>
        <v>100</v>
      </c>
      <c r="F34" s="30">
        <f t="shared" si="0"/>
        <v>0</v>
      </c>
    </row>
    <row r="35" spans="1:6" ht="64.5" customHeight="1" x14ac:dyDescent="0.25">
      <c r="A35" s="6">
        <v>28</v>
      </c>
      <c r="B35" s="27" t="s">
        <v>35</v>
      </c>
      <c r="C35" s="30">
        <v>965.5</v>
      </c>
      <c r="D35" s="30">
        <v>131.80000000000001</v>
      </c>
      <c r="E35" s="30">
        <f t="shared" si="1"/>
        <v>13.650958052822373</v>
      </c>
      <c r="F35" s="30">
        <f t="shared" si="0"/>
        <v>-833.7</v>
      </c>
    </row>
    <row r="36" spans="1:6" ht="19.5" customHeight="1" x14ac:dyDescent="0.25">
      <c r="A36" s="6">
        <v>29</v>
      </c>
      <c r="B36" s="13" t="s">
        <v>12</v>
      </c>
      <c r="C36" s="30">
        <v>840</v>
      </c>
      <c r="D36" s="30">
        <v>0</v>
      </c>
      <c r="E36" s="30"/>
      <c r="F36" s="30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C38+C39</f>
        <v>50</v>
      </c>
      <c r="D37" s="9">
        <f>D38+D39</f>
        <v>74</v>
      </c>
      <c r="E37" s="8">
        <f t="shared" si="1"/>
        <v>148</v>
      </c>
      <c r="F37" s="8">
        <f t="shared" si="0"/>
        <v>24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20</v>
      </c>
      <c r="E38" s="30">
        <f t="shared" si="1"/>
        <v>40</v>
      </c>
      <c r="F38" s="30">
        <f t="shared" si="0"/>
        <v>-30</v>
      </c>
    </row>
    <row r="39" spans="1:6" ht="20.25" customHeight="1" x14ac:dyDescent="0.25">
      <c r="A39" s="6">
        <v>32</v>
      </c>
      <c r="B39" s="13" t="s">
        <v>44</v>
      </c>
      <c r="C39" s="10">
        <v>0</v>
      </c>
      <c r="D39" s="10">
        <v>54</v>
      </c>
      <c r="E39" s="30"/>
      <c r="F39" s="30">
        <f t="shared" si="0"/>
        <v>54</v>
      </c>
    </row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s="23" customFormat="1" x14ac:dyDescent="0.25"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</row>
    <row r="51" spans="2:13" s="23" customFormat="1" x14ac:dyDescent="0.25"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</row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B5" sqref="B5:B7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58" t="s">
        <v>41</v>
      </c>
      <c r="B2" s="58"/>
      <c r="C2" s="58"/>
      <c r="D2" s="58"/>
      <c r="E2" s="58"/>
      <c r="F2" s="5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55" t="s">
        <v>0</v>
      </c>
      <c r="B5" s="59" t="s">
        <v>1</v>
      </c>
      <c r="C5" s="57" t="s">
        <v>42</v>
      </c>
      <c r="D5" s="57" t="s">
        <v>43</v>
      </c>
      <c r="E5" s="57"/>
      <c r="F5" s="57"/>
    </row>
    <row r="6" spans="1:13" ht="36" customHeight="1" x14ac:dyDescent="0.25">
      <c r="A6" s="55"/>
      <c r="B6" s="59"/>
      <c r="C6" s="57"/>
      <c r="D6" s="57" t="s">
        <v>2</v>
      </c>
      <c r="E6" s="57" t="s">
        <v>3</v>
      </c>
      <c r="F6" s="57"/>
    </row>
    <row r="7" spans="1:13" ht="21" customHeight="1" x14ac:dyDescent="0.25">
      <c r="A7" s="55"/>
      <c r="B7" s="59"/>
      <c r="C7" s="57"/>
      <c r="D7" s="57"/>
      <c r="E7" s="29" t="s">
        <v>4</v>
      </c>
      <c r="F7" s="29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16.600000000000001</v>
      </c>
      <c r="E8" s="8">
        <f>D8/C8*100</f>
        <v>14.861235452103848</v>
      </c>
      <c r="F8" s="8">
        <f>D8-C8</f>
        <v>-95.1</v>
      </c>
    </row>
    <row r="9" spans="1:13" ht="81" customHeight="1" x14ac:dyDescent="0.25">
      <c r="A9" s="6">
        <v>2</v>
      </c>
      <c r="B9" s="13" t="s">
        <v>13</v>
      </c>
      <c r="C9" s="29">
        <v>41.3</v>
      </c>
      <c r="D9" s="29">
        <v>0</v>
      </c>
      <c r="E9" s="29"/>
      <c r="F9" s="29">
        <f t="shared" ref="F9:F39" si="0">D9-C9</f>
        <v>-41.3</v>
      </c>
    </row>
    <row r="10" spans="1:13" ht="54" customHeight="1" x14ac:dyDescent="0.25">
      <c r="A10" s="6">
        <v>3</v>
      </c>
      <c r="B10" s="26" t="s">
        <v>32</v>
      </c>
      <c r="C10" s="29">
        <v>70.400000000000006</v>
      </c>
      <c r="D10" s="29">
        <v>0</v>
      </c>
      <c r="E10" s="29"/>
      <c r="F10" s="29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29">
        <v>0</v>
      </c>
      <c r="D11" s="29">
        <v>16.600000000000001</v>
      </c>
      <c r="E11" s="29"/>
      <c r="F11" s="29">
        <f t="shared" si="0"/>
        <v>16.600000000000001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39809.799999999996</v>
      </c>
      <c r="D12" s="8">
        <f>D13+D14+D15+D16+D17+D18+D19+D20+D21</f>
        <v>8333.6</v>
      </c>
      <c r="E12" s="8">
        <f t="shared" ref="E12:E38" si="1">D12/C12*100</f>
        <v>20.933538977839632</v>
      </c>
      <c r="F12" s="8">
        <f t="shared" si="0"/>
        <v>-31476.199999999997</v>
      </c>
    </row>
    <row r="13" spans="1:13" ht="81" customHeight="1" x14ac:dyDescent="0.25">
      <c r="A13" s="6">
        <v>6</v>
      </c>
      <c r="B13" s="13" t="s">
        <v>8</v>
      </c>
      <c r="C13" s="29">
        <v>18582.400000000001</v>
      </c>
      <c r="D13" s="29">
        <v>3224.9</v>
      </c>
      <c r="E13" s="29">
        <f t="shared" si="1"/>
        <v>17.35459359393835</v>
      </c>
      <c r="F13" s="29">
        <f t="shared" si="0"/>
        <v>-15357.500000000002</v>
      </c>
    </row>
    <row r="14" spans="1:13" ht="33.75" customHeight="1" x14ac:dyDescent="0.25">
      <c r="A14" s="6">
        <v>7</v>
      </c>
      <c r="B14" s="13" t="s">
        <v>20</v>
      </c>
      <c r="C14" s="29">
        <v>7575.5</v>
      </c>
      <c r="D14" s="29">
        <v>1902.9</v>
      </c>
      <c r="E14" s="29">
        <f t="shared" si="1"/>
        <v>25.119134050557719</v>
      </c>
      <c r="F14" s="29">
        <f t="shared" si="0"/>
        <v>-5672.6</v>
      </c>
    </row>
    <row r="15" spans="1:13" ht="52.5" customHeight="1" x14ac:dyDescent="0.25">
      <c r="A15" s="6">
        <v>8</v>
      </c>
      <c r="B15" s="13" t="s">
        <v>17</v>
      </c>
      <c r="C15" s="29">
        <v>362.3</v>
      </c>
      <c r="D15" s="29">
        <v>0</v>
      </c>
      <c r="E15" s="29"/>
      <c r="F15" s="29">
        <f t="shared" si="0"/>
        <v>-362.3</v>
      </c>
    </row>
    <row r="16" spans="1:13" ht="81" customHeight="1" x14ac:dyDescent="0.25">
      <c r="A16" s="6">
        <v>9</v>
      </c>
      <c r="B16" s="13" t="s">
        <v>13</v>
      </c>
      <c r="C16" s="29">
        <v>6797.9</v>
      </c>
      <c r="D16" s="29">
        <v>1837.2</v>
      </c>
      <c r="E16" s="29">
        <f t="shared" si="1"/>
        <v>27.025993321466924</v>
      </c>
      <c r="F16" s="29">
        <f t="shared" si="0"/>
        <v>-4960.7</v>
      </c>
    </row>
    <row r="17" spans="1:7" ht="35.25" customHeight="1" x14ac:dyDescent="0.25">
      <c r="A17" s="6">
        <v>10</v>
      </c>
      <c r="B17" s="13" t="s">
        <v>11</v>
      </c>
      <c r="C17" s="29">
        <v>499.2</v>
      </c>
      <c r="D17" s="29">
        <v>317</v>
      </c>
      <c r="E17" s="29">
        <f t="shared" si="1"/>
        <v>63.501602564102569</v>
      </c>
      <c r="F17" s="29">
        <f t="shared" si="0"/>
        <v>-182.2</v>
      </c>
    </row>
    <row r="18" spans="1:7" ht="98.25" customHeight="1" x14ac:dyDescent="0.25">
      <c r="A18" s="6">
        <v>11</v>
      </c>
      <c r="B18" s="13" t="s">
        <v>14</v>
      </c>
      <c r="C18" s="29">
        <v>2609.3000000000002</v>
      </c>
      <c r="D18" s="29">
        <v>180.6</v>
      </c>
      <c r="E18" s="29">
        <f t="shared" si="1"/>
        <v>6.9213965431341729</v>
      </c>
      <c r="F18" s="29">
        <f t="shared" si="0"/>
        <v>-2428.7000000000003</v>
      </c>
    </row>
    <row r="19" spans="1:7" ht="66" customHeight="1" x14ac:dyDescent="0.25">
      <c r="A19" s="6">
        <v>12</v>
      </c>
      <c r="B19" s="13" t="s">
        <v>18</v>
      </c>
      <c r="C19" s="29">
        <v>3383.2</v>
      </c>
      <c r="D19" s="29">
        <v>812</v>
      </c>
      <c r="E19" s="29">
        <f t="shared" si="1"/>
        <v>24.000945850082765</v>
      </c>
      <c r="F19" s="29">
        <f t="shared" si="0"/>
        <v>-2571.1999999999998</v>
      </c>
    </row>
    <row r="20" spans="1:7" ht="65.25" customHeight="1" x14ac:dyDescent="0.25">
      <c r="A20" s="6">
        <v>13</v>
      </c>
      <c r="B20" s="26" t="s">
        <v>34</v>
      </c>
      <c r="C20" s="29">
        <v>0</v>
      </c>
      <c r="D20" s="29">
        <v>60.5</v>
      </c>
      <c r="E20" s="29"/>
      <c r="F20" s="29">
        <f t="shared" si="0"/>
        <v>60.5</v>
      </c>
    </row>
    <row r="21" spans="1:7" ht="15.75" x14ac:dyDescent="0.25">
      <c r="A21" s="6">
        <v>14</v>
      </c>
      <c r="B21" s="13" t="s">
        <v>28</v>
      </c>
      <c r="C21" s="29">
        <v>0</v>
      </c>
      <c r="D21" s="29">
        <v>-1.5</v>
      </c>
      <c r="E21" s="29"/>
      <c r="F21" s="29">
        <f t="shared" si="0"/>
        <v>-1.5</v>
      </c>
    </row>
    <row r="22" spans="1:7" s="18" customFormat="1" ht="21" customHeight="1" x14ac:dyDescent="0.2">
      <c r="A22" s="11">
        <v>15</v>
      </c>
      <c r="B22" s="14" t="s">
        <v>22</v>
      </c>
      <c r="C22" s="12">
        <f>C23+C24</f>
        <v>1666008.2999999998</v>
      </c>
      <c r="D22" s="12">
        <f>D23+D24</f>
        <v>329637.2</v>
      </c>
      <c r="E22" s="8">
        <f t="shared" si="1"/>
        <v>19.786047884635391</v>
      </c>
      <c r="F22" s="8">
        <f t="shared" si="0"/>
        <v>-1336371.0999999999</v>
      </c>
    </row>
    <row r="23" spans="1:7" ht="31.5" x14ac:dyDescent="0.25">
      <c r="A23" s="6">
        <v>16</v>
      </c>
      <c r="B23" s="15" t="s">
        <v>9</v>
      </c>
      <c r="C23" s="21">
        <v>1677076.4</v>
      </c>
      <c r="D23" s="29">
        <v>340755.3</v>
      </c>
      <c r="E23" s="8">
        <f t="shared" si="1"/>
        <v>20.318412446803258</v>
      </c>
      <c r="F23" s="8">
        <f t="shared" si="0"/>
        <v>-1336321.0999999999</v>
      </c>
    </row>
    <row r="24" spans="1:7" ht="47.25" x14ac:dyDescent="0.25">
      <c r="A24" s="6">
        <v>17</v>
      </c>
      <c r="B24" s="16" t="s">
        <v>10</v>
      </c>
      <c r="C24" s="29">
        <v>-11068.1</v>
      </c>
      <c r="D24" s="29">
        <v>-11118.1</v>
      </c>
      <c r="E24" s="29">
        <f t="shared" si="1"/>
        <v>100.45174871929238</v>
      </c>
      <c r="F24" s="29">
        <f t="shared" si="0"/>
        <v>-50</v>
      </c>
    </row>
    <row r="25" spans="1:7" s="18" customFormat="1" ht="51" customHeight="1" x14ac:dyDescent="0.2">
      <c r="A25" s="11">
        <v>18</v>
      </c>
      <c r="B25" s="14" t="s">
        <v>19</v>
      </c>
      <c r="C25" s="8">
        <f>C26</f>
        <v>1102.3</v>
      </c>
      <c r="D25" s="8">
        <f>D26</f>
        <v>182.8</v>
      </c>
      <c r="E25" s="8">
        <f t="shared" si="1"/>
        <v>16.583507212192689</v>
      </c>
      <c r="F25" s="8">
        <f t="shared" si="0"/>
        <v>-919.5</v>
      </c>
    </row>
    <row r="26" spans="1:7" ht="35.25" customHeight="1" x14ac:dyDescent="0.25">
      <c r="A26" s="6">
        <v>19</v>
      </c>
      <c r="B26" s="15" t="s">
        <v>26</v>
      </c>
      <c r="C26" s="29">
        <v>1102.3</v>
      </c>
      <c r="D26" s="29">
        <v>182.8</v>
      </c>
      <c r="E26" s="29">
        <f t="shared" si="1"/>
        <v>16.583507212192689</v>
      </c>
      <c r="F26" s="29">
        <f t="shared" si="0"/>
        <v>-919.5</v>
      </c>
    </row>
    <row r="27" spans="1:7" s="18" customFormat="1" ht="18.75" customHeight="1" x14ac:dyDescent="0.2">
      <c r="A27" s="11">
        <v>20</v>
      </c>
      <c r="B27" s="14" t="s">
        <v>23</v>
      </c>
      <c r="C27" s="8">
        <f>SUM(C28:C30)</f>
        <v>2410.6</v>
      </c>
      <c r="D27" s="8">
        <f>D28+D30+D29</f>
        <v>1932.9</v>
      </c>
      <c r="E27" s="8">
        <f t="shared" si="1"/>
        <v>80.183356840620604</v>
      </c>
      <c r="F27" s="8">
        <f t="shared" si="0"/>
        <v>-477.69999999999982</v>
      </c>
    </row>
    <row r="28" spans="1:7" ht="31.5" x14ac:dyDescent="0.25">
      <c r="A28" s="6">
        <v>21</v>
      </c>
      <c r="B28" s="15" t="s">
        <v>11</v>
      </c>
      <c r="C28" s="29">
        <v>158.1</v>
      </c>
      <c r="D28" s="29">
        <v>56.5</v>
      </c>
      <c r="E28" s="29">
        <f t="shared" si="1"/>
        <v>35.736875395319416</v>
      </c>
      <c r="F28" s="29">
        <f t="shared" si="0"/>
        <v>-101.6</v>
      </c>
    </row>
    <row r="29" spans="1:7" ht="63" customHeight="1" x14ac:dyDescent="0.25">
      <c r="A29" s="6">
        <v>22</v>
      </c>
      <c r="B29" s="15" t="s">
        <v>39</v>
      </c>
      <c r="C29" s="29">
        <v>0</v>
      </c>
      <c r="D29" s="29">
        <v>11.4</v>
      </c>
      <c r="E29" s="29"/>
      <c r="F29" s="29">
        <f t="shared" si="0"/>
        <v>11.4</v>
      </c>
    </row>
    <row r="30" spans="1:7" ht="18" customHeight="1" x14ac:dyDescent="0.25">
      <c r="A30" s="6">
        <v>23</v>
      </c>
      <c r="B30" s="17" t="s">
        <v>12</v>
      </c>
      <c r="C30" s="29">
        <v>2252.5</v>
      </c>
      <c r="D30" s="29">
        <v>1865</v>
      </c>
      <c r="E30" s="29">
        <f t="shared" si="1"/>
        <v>82.796892341842394</v>
      </c>
      <c r="F30" s="29">
        <f t="shared" si="0"/>
        <v>-387.5</v>
      </c>
      <c r="G30" s="19"/>
    </row>
    <row r="31" spans="1:7" s="18" customFormat="1" ht="31.5" x14ac:dyDescent="0.2">
      <c r="A31" s="11">
        <v>24</v>
      </c>
      <c r="B31" s="14" t="s">
        <v>24</v>
      </c>
      <c r="C31" s="8">
        <f>C32+C33+C36+C35+C34</f>
        <v>13470</v>
      </c>
      <c r="D31" s="8">
        <f>D32+D33+D36+D35+D34</f>
        <v>3952.4000000000005</v>
      </c>
      <c r="E31" s="8">
        <f t="shared" si="1"/>
        <v>29.342242019302155</v>
      </c>
      <c r="F31" s="8">
        <f t="shared" si="0"/>
        <v>-9517.5999999999985</v>
      </c>
    </row>
    <row r="32" spans="1:7" ht="99.75" customHeight="1" x14ac:dyDescent="0.25">
      <c r="A32" s="6">
        <v>25</v>
      </c>
      <c r="B32" s="13" t="s">
        <v>15</v>
      </c>
      <c r="C32" s="29">
        <v>104</v>
      </c>
      <c r="D32" s="29">
        <v>20.8</v>
      </c>
      <c r="E32" s="29">
        <f t="shared" si="1"/>
        <v>20</v>
      </c>
      <c r="F32" s="29">
        <f t="shared" si="0"/>
        <v>-83.2</v>
      </c>
    </row>
    <row r="33" spans="1:6" ht="83.25" customHeight="1" x14ac:dyDescent="0.25">
      <c r="A33" s="6">
        <v>26</v>
      </c>
      <c r="B33" s="13" t="s">
        <v>25</v>
      </c>
      <c r="C33" s="29">
        <v>10955.6</v>
      </c>
      <c r="D33" s="29">
        <v>3197.9</v>
      </c>
      <c r="E33" s="29">
        <f t="shared" si="1"/>
        <v>29.189638175910037</v>
      </c>
      <c r="F33" s="29">
        <f t="shared" si="0"/>
        <v>-7757.7000000000007</v>
      </c>
    </row>
    <row r="34" spans="1:6" ht="18" customHeight="1" x14ac:dyDescent="0.25">
      <c r="A34" s="6">
        <v>27</v>
      </c>
      <c r="B34" s="13" t="s">
        <v>40</v>
      </c>
      <c r="C34" s="29">
        <v>604.9</v>
      </c>
      <c r="D34" s="29">
        <v>604.9</v>
      </c>
      <c r="E34" s="29">
        <f t="shared" si="1"/>
        <v>100</v>
      </c>
      <c r="F34" s="29">
        <f t="shared" si="0"/>
        <v>0</v>
      </c>
    </row>
    <row r="35" spans="1:6" ht="64.5" customHeight="1" x14ac:dyDescent="0.25">
      <c r="A35" s="6">
        <v>28</v>
      </c>
      <c r="B35" s="27" t="s">
        <v>35</v>
      </c>
      <c r="C35" s="29">
        <v>965.5</v>
      </c>
      <c r="D35" s="29">
        <v>128.80000000000001</v>
      </c>
      <c r="E35" s="29">
        <f t="shared" si="1"/>
        <v>13.340238218539618</v>
      </c>
      <c r="F35" s="29">
        <f t="shared" si="0"/>
        <v>-836.7</v>
      </c>
    </row>
    <row r="36" spans="1:6" ht="19.5" customHeight="1" x14ac:dyDescent="0.25">
      <c r="A36" s="6">
        <v>29</v>
      </c>
      <c r="B36" s="13" t="s">
        <v>12</v>
      </c>
      <c r="C36" s="29">
        <v>840</v>
      </c>
      <c r="D36" s="29">
        <v>0</v>
      </c>
      <c r="E36" s="29"/>
      <c r="F36" s="29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C38+C39</f>
        <v>50</v>
      </c>
      <c r="D37" s="9">
        <f>D38+D39</f>
        <v>74</v>
      </c>
      <c r="E37" s="8">
        <f t="shared" si="1"/>
        <v>148</v>
      </c>
      <c r="F37" s="8">
        <f t="shared" si="0"/>
        <v>24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20</v>
      </c>
      <c r="E38" s="29">
        <f t="shared" si="1"/>
        <v>40</v>
      </c>
      <c r="F38" s="29">
        <f t="shared" si="0"/>
        <v>-30</v>
      </c>
    </row>
    <row r="39" spans="1:6" ht="20.25" customHeight="1" x14ac:dyDescent="0.25">
      <c r="A39" s="6">
        <v>32</v>
      </c>
      <c r="B39" s="13" t="s">
        <v>44</v>
      </c>
      <c r="C39" s="10">
        <v>0</v>
      </c>
      <c r="D39" s="10">
        <v>54</v>
      </c>
      <c r="E39" s="29"/>
      <c r="F39" s="29">
        <f t="shared" si="0"/>
        <v>54</v>
      </c>
    </row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s="23" customFormat="1" x14ac:dyDescent="0.25"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</row>
    <row r="51" spans="2:13" s="23" customFormat="1" x14ac:dyDescent="0.25"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</row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01.12.2020        </vt:lpstr>
      <vt:lpstr>на 01.11.2020       </vt:lpstr>
      <vt:lpstr>на 01.10.2020      </vt:lpstr>
      <vt:lpstr>на 01.09.2020     </vt:lpstr>
      <vt:lpstr>на 01.08.2020     </vt:lpstr>
      <vt:lpstr>на 01.07.2020          </vt:lpstr>
      <vt:lpstr>на 01.06.2020         </vt:lpstr>
      <vt:lpstr>на 01.05.2020        </vt:lpstr>
      <vt:lpstr>на 01.04.2020       </vt:lpstr>
      <vt:lpstr>на 01.03.2020       </vt:lpstr>
      <vt:lpstr>на 01.02.2020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2020-12-02T03:02:44Z</cp:lastPrinted>
  <dcterms:created xsi:type="dcterms:W3CDTF">2013-06-21T00:40:31Z</dcterms:created>
  <dcterms:modified xsi:type="dcterms:W3CDTF">2020-12-02T03:05:16Z</dcterms:modified>
</cp:coreProperties>
</file>