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0.2021 " sheetId="87" r:id="rId1"/>
    <sheet name="на 01.09.2021 " sheetId="86" r:id="rId2"/>
    <sheet name="на 01.08.2021" sheetId="85" r:id="rId3"/>
    <sheet name="на 01.07.2021" sheetId="84" r:id="rId4"/>
    <sheet name="на 01.06.2021            " sheetId="83" r:id="rId5"/>
    <sheet name="на 01.05.2021           " sheetId="82" r:id="rId6"/>
    <sheet name="на 01.04.2021          " sheetId="81" r:id="rId7"/>
    <sheet name="на 01.03.2021          " sheetId="80" r:id="rId8"/>
    <sheet name="на 01.02.2021         " sheetId="79" r:id="rId9"/>
  </sheets>
  <calcPr calcId="145621"/>
</workbook>
</file>

<file path=xl/calcChain.xml><?xml version="1.0" encoding="utf-8"?>
<calcChain xmlns="http://schemas.openxmlformats.org/spreadsheetml/2006/main">
  <c r="F47" i="87" l="1"/>
  <c r="F46" i="87"/>
  <c r="F45" i="87"/>
  <c r="F44" i="87"/>
  <c r="F43" i="87"/>
  <c r="F42" i="87"/>
  <c r="F41" i="87"/>
  <c r="F40" i="87"/>
  <c r="F39" i="87"/>
  <c r="F38" i="87"/>
  <c r="F37" i="87"/>
  <c r="F36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0" i="87"/>
  <c r="F9" i="87"/>
  <c r="E47" i="87"/>
  <c r="E46" i="87"/>
  <c r="E45" i="87"/>
  <c r="E44" i="87"/>
  <c r="E42" i="87"/>
  <c r="E41" i="87"/>
  <c r="E40" i="87"/>
  <c r="E39" i="87"/>
  <c r="E38" i="87"/>
  <c r="E37" i="87"/>
  <c r="E36" i="87"/>
  <c r="E35" i="87"/>
  <c r="E34" i="87"/>
  <c r="E33" i="87"/>
  <c r="E32" i="87"/>
  <c r="E31" i="87"/>
  <c r="E30" i="87"/>
  <c r="E29" i="87"/>
  <c r="E28" i="87"/>
  <c r="E27" i="87"/>
  <c r="E26" i="87"/>
  <c r="E24" i="87"/>
  <c r="E21" i="87"/>
  <c r="E20" i="87"/>
  <c r="E19" i="87"/>
  <c r="E18" i="87"/>
  <c r="E17" i="87"/>
  <c r="E16" i="87"/>
  <c r="E15" i="87"/>
  <c r="E14" i="87"/>
  <c r="E13" i="87"/>
  <c r="E12" i="87"/>
  <c r="E10" i="87"/>
  <c r="E9" i="87"/>
  <c r="D37" i="87"/>
  <c r="C37" i="87"/>
  <c r="D32" i="87"/>
  <c r="C32" i="87"/>
  <c r="C28" i="87"/>
  <c r="D11" i="87"/>
  <c r="C11" i="87"/>
  <c r="F11" i="87" s="1"/>
  <c r="D44" i="87"/>
  <c r="C44" i="87"/>
  <c r="D28" i="87"/>
  <c r="D24" i="87"/>
  <c r="C24" i="87"/>
  <c r="D8" i="87"/>
  <c r="C8" i="87"/>
  <c r="E11" i="87" l="1"/>
  <c r="E8" i="87"/>
  <c r="F8" i="87"/>
  <c r="F47" i="86"/>
  <c r="F46" i="86"/>
  <c r="F45" i="86"/>
  <c r="F44" i="86"/>
  <c r="F43" i="86"/>
  <c r="F42" i="86"/>
  <c r="F41" i="86"/>
  <c r="F40" i="86"/>
  <c r="F39" i="86"/>
  <c r="F38" i="86"/>
  <c r="F37" i="86"/>
  <c r="F36" i="86"/>
  <c r="F35" i="86"/>
  <c r="F34" i="86"/>
  <c r="F33" i="86"/>
  <c r="F32" i="86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E47" i="86"/>
  <c r="E46" i="86"/>
  <c r="E45" i="86"/>
  <c r="E44" i="86"/>
  <c r="E41" i="86"/>
  <c r="E38" i="86"/>
  <c r="E37" i="86"/>
  <c r="E36" i="86"/>
  <c r="E35" i="86"/>
  <c r="E32" i="86"/>
  <c r="E31" i="86"/>
  <c r="E28" i="86"/>
  <c r="E27" i="86"/>
  <c r="E26" i="86"/>
  <c r="E25" i="86"/>
  <c r="E23" i="86"/>
  <c r="E20" i="86"/>
  <c r="E19" i="86"/>
  <c r="E17" i="86"/>
  <c r="E16" i="86"/>
  <c r="E13" i="86"/>
  <c r="E12" i="86"/>
  <c r="E11" i="86"/>
  <c r="E10" i="86"/>
  <c r="E9" i="86"/>
  <c r="D11" i="86"/>
  <c r="C11" i="86"/>
  <c r="D44" i="86"/>
  <c r="C44" i="86"/>
  <c r="D36" i="86"/>
  <c r="C36" i="86"/>
  <c r="D31" i="86"/>
  <c r="C31" i="86"/>
  <c r="D27" i="86"/>
  <c r="C27" i="86"/>
  <c r="D23" i="86"/>
  <c r="C23" i="86"/>
  <c r="D8" i="86"/>
  <c r="F8" i="86" s="1"/>
  <c r="C8" i="86"/>
  <c r="E8" i="86" l="1"/>
  <c r="F48" i="85"/>
  <c r="F47" i="85"/>
  <c r="F46" i="85"/>
  <c r="F45" i="85"/>
  <c r="F44" i="85"/>
  <c r="F43" i="85"/>
  <c r="F42" i="85"/>
  <c r="F41" i="85"/>
  <c r="F40" i="85"/>
  <c r="F39" i="85"/>
  <c r="F38" i="85"/>
  <c r="F37" i="85"/>
  <c r="F36" i="85"/>
  <c r="F35" i="85"/>
  <c r="F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E48" i="85"/>
  <c r="E47" i="85"/>
  <c r="E46" i="85"/>
  <c r="E45" i="85"/>
  <c r="E42" i="85"/>
  <c r="E39" i="85"/>
  <c r="E38" i="85"/>
  <c r="E37" i="85"/>
  <c r="E36" i="85"/>
  <c r="E33" i="85"/>
  <c r="E32" i="85"/>
  <c r="E29" i="85"/>
  <c r="E28" i="85"/>
  <c r="E27" i="85"/>
  <c r="E26" i="85"/>
  <c r="E24" i="85"/>
  <c r="E20" i="85"/>
  <c r="E19" i="85"/>
  <c r="E17" i="85"/>
  <c r="E16" i="85"/>
  <c r="E13" i="85"/>
  <c r="E12" i="85"/>
  <c r="E11" i="85"/>
  <c r="E10" i="85"/>
  <c r="E9" i="85"/>
  <c r="D28" i="85"/>
  <c r="D45" i="85"/>
  <c r="C45" i="85"/>
  <c r="D37" i="85"/>
  <c r="C37" i="85"/>
  <c r="D32" i="85"/>
  <c r="C32" i="85"/>
  <c r="C28" i="85"/>
  <c r="D24" i="85"/>
  <c r="C24" i="85"/>
  <c r="D11" i="85"/>
  <c r="C11" i="85"/>
  <c r="D8" i="85"/>
  <c r="C8" i="85"/>
  <c r="F8" i="85" l="1"/>
  <c r="E8" i="85"/>
  <c r="F47" i="84"/>
  <c r="F46" i="84"/>
  <c r="F45" i="84"/>
  <c r="F43" i="84"/>
  <c r="F42" i="84"/>
  <c r="F41" i="84"/>
  <c r="F40" i="84"/>
  <c r="F39" i="84"/>
  <c r="F38" i="84"/>
  <c r="F37" i="84"/>
  <c r="F36" i="84"/>
  <c r="F35" i="84"/>
  <c r="F34" i="84"/>
  <c r="F33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3" i="84"/>
  <c r="F12" i="84"/>
  <c r="F11" i="84"/>
  <c r="F10" i="84"/>
  <c r="F9" i="84"/>
  <c r="E46" i="84"/>
  <c r="E45" i="84"/>
  <c r="E44" i="84"/>
  <c r="E41" i="84"/>
  <c r="E38" i="84"/>
  <c r="E37" i="84"/>
  <c r="E36" i="84"/>
  <c r="E35" i="84"/>
  <c r="E32" i="84"/>
  <c r="E31" i="84"/>
  <c r="E29" i="84"/>
  <c r="E28" i="84"/>
  <c r="E27" i="84"/>
  <c r="E26" i="84"/>
  <c r="E24" i="84"/>
  <c r="E20" i="84"/>
  <c r="E19" i="84"/>
  <c r="E17" i="84"/>
  <c r="E16" i="84"/>
  <c r="E13" i="84"/>
  <c r="E12" i="84"/>
  <c r="E11" i="84"/>
  <c r="E10" i="84"/>
  <c r="E9" i="84"/>
  <c r="D28" i="84"/>
  <c r="C28" i="84"/>
  <c r="D44" i="84"/>
  <c r="C44" i="84"/>
  <c r="F44" i="84" s="1"/>
  <c r="D36" i="84"/>
  <c r="C36" i="84"/>
  <c r="D31" i="84"/>
  <c r="C31" i="84"/>
  <c r="D24" i="84"/>
  <c r="C24" i="84"/>
  <c r="D11" i="84"/>
  <c r="C11" i="84"/>
  <c r="D8" i="84"/>
  <c r="E8" i="84" s="1"/>
  <c r="C8" i="84"/>
  <c r="F8" i="84" l="1"/>
  <c r="F46" i="83"/>
  <c r="F45" i="83"/>
  <c r="F44" i="83"/>
  <c r="F43" i="83"/>
  <c r="F42" i="83"/>
  <c r="F41" i="83"/>
  <c r="F40" i="83"/>
  <c r="F39" i="83"/>
  <c r="F38" i="83"/>
  <c r="F37" i="83"/>
  <c r="F36" i="83"/>
  <c r="F35" i="83"/>
  <c r="F34" i="83"/>
  <c r="F33" i="83"/>
  <c r="F32" i="83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0" i="83"/>
  <c r="F9" i="83"/>
  <c r="E45" i="83"/>
  <c r="E44" i="83"/>
  <c r="E43" i="83"/>
  <c r="E40" i="83"/>
  <c r="E37" i="83"/>
  <c r="E36" i="83"/>
  <c r="E35" i="83"/>
  <c r="E34" i="83"/>
  <c r="E31" i="83"/>
  <c r="E30" i="83"/>
  <c r="E29" i="83"/>
  <c r="E28" i="83"/>
  <c r="E27" i="83"/>
  <c r="E26" i="83"/>
  <c r="E24" i="83"/>
  <c r="E20" i="83"/>
  <c r="E19" i="83"/>
  <c r="E17" i="83"/>
  <c r="E16" i="83"/>
  <c r="E13" i="83"/>
  <c r="E12" i="83"/>
  <c r="E10" i="83"/>
  <c r="E9" i="83"/>
  <c r="D35" i="83"/>
  <c r="D43" i="83"/>
  <c r="C43" i="83"/>
  <c r="C35" i="83"/>
  <c r="D30" i="83"/>
  <c r="C30" i="83"/>
  <c r="D28" i="83"/>
  <c r="C28" i="83"/>
  <c r="D24" i="83"/>
  <c r="C24" i="83"/>
  <c r="D11" i="83"/>
  <c r="E11" i="83" s="1"/>
  <c r="C11" i="83"/>
  <c r="D8" i="83"/>
  <c r="E8" i="83" s="1"/>
  <c r="C8" i="83"/>
  <c r="F11" i="83" l="1"/>
  <c r="F8" i="83"/>
  <c r="F45" i="82"/>
  <c r="F44" i="82"/>
  <c r="F43" i="82"/>
  <c r="F42" i="82"/>
  <c r="F41" i="82"/>
  <c r="F40" i="82"/>
  <c r="F39" i="82"/>
  <c r="F38" i="82"/>
  <c r="F37" i="82"/>
  <c r="F36" i="82"/>
  <c r="F35" i="82"/>
  <c r="F34" i="82"/>
  <c r="F33" i="82"/>
  <c r="F32" i="82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3" i="82"/>
  <c r="F12" i="82"/>
  <c r="F10" i="82"/>
  <c r="F9" i="82"/>
  <c r="E44" i="82"/>
  <c r="E42" i="82"/>
  <c r="E40" i="82"/>
  <c r="E37" i="82"/>
  <c r="E36" i="82"/>
  <c r="E35" i="82"/>
  <c r="E31" i="82"/>
  <c r="E30" i="82"/>
  <c r="E29" i="82"/>
  <c r="E28" i="82"/>
  <c r="E27" i="82"/>
  <c r="E26" i="82"/>
  <c r="E24" i="82"/>
  <c r="E20" i="82"/>
  <c r="E19" i="82"/>
  <c r="E17" i="82"/>
  <c r="E16" i="82"/>
  <c r="E13" i="82"/>
  <c r="E12" i="82"/>
  <c r="E10" i="82"/>
  <c r="C42" i="82"/>
  <c r="D42" i="82"/>
  <c r="D30" i="82"/>
  <c r="D35" i="82"/>
  <c r="C35" i="82"/>
  <c r="C30" i="82"/>
  <c r="D28" i="82"/>
  <c r="C28" i="82"/>
  <c r="D24" i="82"/>
  <c r="C24" i="82"/>
  <c r="D11" i="82"/>
  <c r="F11" i="82" s="1"/>
  <c r="C11" i="82"/>
  <c r="D8" i="82"/>
  <c r="F8" i="82" s="1"/>
  <c r="C8" i="82"/>
  <c r="E11" i="82" l="1"/>
  <c r="E8" i="82"/>
  <c r="F43" i="81"/>
  <c r="F42" i="81"/>
  <c r="F41" i="81"/>
  <c r="F40" i="81"/>
  <c r="F39" i="81"/>
  <c r="F38" i="81"/>
  <c r="F37" i="81"/>
  <c r="F36" i="81"/>
  <c r="F35" i="81"/>
  <c r="F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E42" i="81"/>
  <c r="E41" i="81"/>
  <c r="E39" i="81"/>
  <c r="E36" i="81"/>
  <c r="E35" i="81"/>
  <c r="E34" i="81"/>
  <c r="E31" i="81"/>
  <c r="E30" i="81"/>
  <c r="E29" i="81"/>
  <c r="E28" i="81"/>
  <c r="E27" i="81"/>
  <c r="E26" i="81"/>
  <c r="E24" i="81"/>
  <c r="E20" i="81"/>
  <c r="E19" i="81"/>
  <c r="E17" i="81"/>
  <c r="E16" i="81"/>
  <c r="E13" i="81"/>
  <c r="E12" i="81"/>
  <c r="E11" i="81"/>
  <c r="E10" i="81"/>
  <c r="D28" i="81" l="1"/>
  <c r="D41" i="81"/>
  <c r="C41" i="81"/>
  <c r="D34" i="81"/>
  <c r="C34" i="81"/>
  <c r="D30" i="81"/>
  <c r="C30" i="81"/>
  <c r="C28" i="81"/>
  <c r="D24" i="81"/>
  <c r="C24" i="81"/>
  <c r="D11" i="81"/>
  <c r="C11" i="81"/>
  <c r="D8" i="81"/>
  <c r="C8" i="81"/>
  <c r="E8" i="81" l="1"/>
  <c r="F8" i="81"/>
  <c r="F44" i="80"/>
  <c r="F43" i="80"/>
  <c r="F42" i="80"/>
  <c r="F41" i="80"/>
  <c r="F40" i="80"/>
  <c r="F39" i="80"/>
  <c r="F38" i="80"/>
  <c r="F37" i="80"/>
  <c r="F36" i="80"/>
  <c r="F35" i="80"/>
  <c r="F34" i="80"/>
  <c r="F33" i="80"/>
  <c r="F32" i="80"/>
  <c r="F31" i="80"/>
  <c r="F30" i="80"/>
  <c r="F29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E44" i="80"/>
  <c r="E43" i="80"/>
  <c r="E40" i="80"/>
  <c r="E37" i="80"/>
  <c r="E36" i="80"/>
  <c r="E35" i="80"/>
  <c r="E28" i="80"/>
  <c r="E26" i="80"/>
  <c r="E24" i="80"/>
  <c r="E20" i="80"/>
  <c r="E19" i="80"/>
  <c r="E17" i="80"/>
  <c r="E16" i="80"/>
  <c r="E13" i="80"/>
  <c r="E12" i="80"/>
  <c r="E11" i="80"/>
  <c r="E10" i="80"/>
  <c r="D31" i="80"/>
  <c r="D28" i="80"/>
  <c r="D11" i="80"/>
  <c r="D42" i="80"/>
  <c r="C42" i="80"/>
  <c r="D35" i="80"/>
  <c r="C35" i="80"/>
  <c r="C31" i="80"/>
  <c r="C28" i="80"/>
  <c r="D24" i="80"/>
  <c r="C24" i="80"/>
  <c r="C11" i="80"/>
  <c r="D8" i="80"/>
  <c r="E8" i="80" s="1"/>
  <c r="C8" i="80"/>
  <c r="F8" i="80" s="1"/>
  <c r="F40" i="79" l="1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E36" i="79"/>
  <c r="E33" i="79"/>
  <c r="E32" i="79"/>
  <c r="E31" i="79"/>
  <c r="E24" i="79"/>
  <c r="E22" i="79"/>
  <c r="E19" i="79"/>
  <c r="E18" i="79"/>
  <c r="E17" i="79"/>
  <c r="E16" i="79"/>
  <c r="E13" i="79"/>
  <c r="E12" i="79"/>
  <c r="E11" i="79"/>
  <c r="E10" i="79"/>
  <c r="D31" i="79"/>
  <c r="C31" i="79"/>
  <c r="D28" i="79"/>
  <c r="C28" i="79"/>
  <c r="D22" i="79"/>
  <c r="C22" i="79"/>
  <c r="D8" i="79"/>
  <c r="C8" i="79"/>
  <c r="D11" i="79" l="1"/>
  <c r="C11" i="79"/>
  <c r="D38" i="79"/>
  <c r="C38" i="79"/>
  <c r="D26" i="79"/>
  <c r="C26" i="79"/>
  <c r="F8" i="79" l="1"/>
  <c r="E8" i="79"/>
</calcChain>
</file>

<file path=xl/sharedStrings.xml><?xml version="1.0" encoding="utf-8"?>
<sst xmlns="http://schemas.openxmlformats.org/spreadsheetml/2006/main" count="436" uniqueCount="71">
  <si>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</si>
  <si>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</si>
  <si>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</si>
  <si>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</si>
  <si>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</si>
  <si>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</si>
  <si>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</si>
  <si>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</si>
  <si>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</si>
  <si>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</si>
  <si>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</si>
  <si>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</si>
  <si>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</si>
  <si>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</si>
  <si>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</si>
  <si>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</si>
  <si>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</si>
  <si>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</si>
  <si>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</si>
  <si>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</si>
  <si>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</si>
  <si>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</si>
  <si>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</si>
  <si>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</si>
  <si>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</si>
  <si>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</si>
  <si>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 xml:space="preserve">управление архитектуры и градостроительства администрации города Канска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</si>
  <si>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</si>
  <si>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</si>
  <si>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</si>
  <si>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</si>
  <si>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Прочие доходы от компенсации затрат бюджетов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</si>
  <si>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</si>
  <si>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</si>
  <si>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01.02.2021 года</t>
  </si>
  <si>
    <t>Исполнено на 01.02.2021г.</t>
  </si>
  <si>
    <t>Годовой прогноз поступления доходов на 01.02.2021г.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</si>
  <si>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</si>
  <si>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</si>
  <si>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01.03.2021 года</t>
  </si>
  <si>
    <t>Исполнено на 01.03.2021г.</t>
  </si>
  <si>
    <t>Годовой прогноз поступления доходов на 01.03.2021г.</t>
  </si>
  <si>
    <t>Прочие доходы от компенсации затрат бюджетов городских округов (демонтаж рекламных конструкций)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</si>
  <si>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</si>
  <si>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</si>
  <si>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доходы от компенсации затрат бюджетов городских округов</t>
  </si>
  <si>
    <t>Годовой прогноз поступления доходов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</si>
  <si>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01.04.2021 года</t>
  </si>
  <si>
    <t>Исполнено на 01.04.2021г.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</si>
  <si>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01.05.2021 года</t>
  </si>
  <si>
    <t>Исполнено на 01.05.2021г.</t>
  </si>
  <si>
    <t>Годовой прогноз поступления доходов на 01.05.2021г.</t>
  </si>
  <si>
    <t>Прочие доходы от компенсации затрат бюджетов городских округов (дебиторская задолженность прошлых лет по федеральным целевым статьям)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</si>
  <si>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01.06.2021 года</t>
  </si>
  <si>
    <t>Исполнено на 01.06.2021г.</t>
  </si>
  <si>
    <t>Годовой прогноз поступления доходов на 01.06.2021г.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</si>
  <si>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01.07.2021 года</t>
  </si>
  <si>
    <t>Годовой прогноз поступления доходов на 01.07.2021г.</t>
  </si>
  <si>
    <t>Исполнено на 01.07.2021г.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</si>
  <si>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</si>
  <si>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01.08.2021 года</t>
  </si>
  <si>
    <t>Исполнено на 01.08.2021г.</t>
  </si>
  <si>
    <t>Годовой прогноз поступления доходов на 01.08.2021г.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</si>
  <si>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</si>
  <si>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</si>
  <si>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01.09.2021 года</t>
  </si>
  <si>
    <t>Годовой прогноз поступления доходов на 01.09.2021г.</t>
  </si>
  <si>
    <t>Исполнено на 01.09.2021г.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</si>
  <si>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01.10.2021 года</t>
  </si>
  <si>
    <t>Исполнено на 01.10.2021г.</t>
  </si>
  <si>
    <t>Годовой прогноз поступления доходов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</si>
</sst>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workbookViewId="0">
      <selection activeCell="D10" sqref="D1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68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6" t="s">
        <v>0</v>
      </c>
      <c r="B5" s="37" t="s">
        <v>1</v>
      </c>
      <c r="C5" s="38" t="s">
        <v>70</v>
      </c>
      <c r="D5" s="38" t="s">
        <v>69</v>
      </c>
      <c r="E5" s="38"/>
      <c r="F5" s="38"/>
    </row>
    <row r="6" spans="1:13" ht="36" customHeight="1" x14ac:dyDescent="0.25">
      <c r="A6" s="36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6"/>
      <c r="B7" s="37"/>
      <c r="C7" s="38"/>
      <c r="D7" s="38"/>
      <c r="E7" s="34" t="s">
        <v>4</v>
      </c>
      <c r="F7" s="34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67</v>
      </c>
      <c r="D8" s="4">
        <f>D9+D10</f>
        <v>63.5</v>
      </c>
      <c r="E8" s="4">
        <f>D8/C8*100</f>
        <v>94.776119402985074</v>
      </c>
      <c r="F8" s="4">
        <f>D8-C8</f>
        <v>-3.5</v>
      </c>
    </row>
    <row r="9" spans="1:13" ht="51.75" customHeight="1" x14ac:dyDescent="0.25">
      <c r="A9" s="3">
        <v>2</v>
      </c>
      <c r="B9" s="14" t="s">
        <v>28</v>
      </c>
      <c r="C9" s="34">
        <v>12</v>
      </c>
      <c r="D9" s="34">
        <v>10</v>
      </c>
      <c r="E9" s="34">
        <f t="shared" ref="E9:E47" si="0">D9/C9*100</f>
        <v>83.333333333333343</v>
      </c>
      <c r="F9" s="34">
        <f t="shared" ref="F9:F47" si="1">D9-C9</f>
        <v>-2</v>
      </c>
    </row>
    <row r="10" spans="1:13" ht="69" customHeight="1" x14ac:dyDescent="0.25">
      <c r="A10" s="3">
        <v>3</v>
      </c>
      <c r="B10" s="14" t="s">
        <v>29</v>
      </c>
      <c r="C10" s="34">
        <v>55</v>
      </c>
      <c r="D10" s="34">
        <v>53.5</v>
      </c>
      <c r="E10" s="34">
        <f t="shared" si="0"/>
        <v>97.27272727272728</v>
      </c>
      <c r="F10" s="34">
        <f t="shared" si="1"/>
        <v>-1.5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C12+C13+C14+C15+C16+C17+C19+C20+C21+C18</f>
        <v>52027.7</v>
      </c>
      <c r="D11" s="4">
        <f>D12+D13+D14+D15+D16+D17+D19+D20+D21+D18+D22+D23</f>
        <v>41276.9</v>
      </c>
      <c r="E11" s="4">
        <f t="shared" si="0"/>
        <v>79.336391960436472</v>
      </c>
      <c r="F11" s="4">
        <f t="shared" si="1"/>
        <v>-10750.799999999996</v>
      </c>
    </row>
    <row r="12" spans="1:13" ht="81" customHeight="1" x14ac:dyDescent="0.25">
      <c r="A12" s="3">
        <v>5</v>
      </c>
      <c r="B12" s="14" t="s">
        <v>8</v>
      </c>
      <c r="C12" s="34">
        <v>15892.8</v>
      </c>
      <c r="D12" s="34">
        <v>10541.8</v>
      </c>
      <c r="E12" s="34">
        <f t="shared" si="0"/>
        <v>66.33066545857244</v>
      </c>
      <c r="F12" s="34">
        <f t="shared" si="1"/>
        <v>-5351</v>
      </c>
    </row>
    <row r="13" spans="1:13" ht="33.75" customHeight="1" x14ac:dyDescent="0.25">
      <c r="A13" s="3">
        <v>6</v>
      </c>
      <c r="B13" s="14" t="s">
        <v>19</v>
      </c>
      <c r="C13" s="34">
        <v>12537.3</v>
      </c>
      <c r="D13" s="34">
        <v>11056.9</v>
      </c>
      <c r="E13" s="34">
        <f t="shared" si="0"/>
        <v>88.192034967656525</v>
      </c>
      <c r="F13" s="34">
        <f t="shared" si="1"/>
        <v>-1480.3999999999996</v>
      </c>
    </row>
    <row r="14" spans="1:13" ht="110.25" customHeight="1" x14ac:dyDescent="0.25">
      <c r="A14" s="3">
        <v>7</v>
      </c>
      <c r="B14" s="14" t="s">
        <v>32</v>
      </c>
      <c r="C14" s="34">
        <v>41.5</v>
      </c>
      <c r="D14" s="34">
        <v>37.5</v>
      </c>
      <c r="E14" s="34">
        <f t="shared" si="0"/>
        <v>90.361445783132538</v>
      </c>
      <c r="F14" s="34">
        <f t="shared" si="1"/>
        <v>-4</v>
      </c>
    </row>
    <row r="15" spans="1:13" ht="52.5" customHeight="1" x14ac:dyDescent="0.25">
      <c r="A15" s="3">
        <v>8</v>
      </c>
      <c r="B15" s="14" t="s">
        <v>16</v>
      </c>
      <c r="C15" s="34">
        <v>860.2</v>
      </c>
      <c r="D15" s="34">
        <v>860.2</v>
      </c>
      <c r="E15" s="34">
        <f t="shared" si="0"/>
        <v>100</v>
      </c>
      <c r="F15" s="34">
        <f t="shared" si="1"/>
        <v>0</v>
      </c>
    </row>
    <row r="16" spans="1:13" ht="81" customHeight="1" x14ac:dyDescent="0.25">
      <c r="A16" s="3">
        <v>9</v>
      </c>
      <c r="B16" s="14" t="s">
        <v>13</v>
      </c>
      <c r="C16" s="34">
        <v>6248.8</v>
      </c>
      <c r="D16" s="34">
        <v>4361.3999999999996</v>
      </c>
      <c r="E16" s="34">
        <f t="shared" si="0"/>
        <v>69.795800793752392</v>
      </c>
      <c r="F16" s="34">
        <f t="shared" si="1"/>
        <v>-1887.4000000000005</v>
      </c>
    </row>
    <row r="17" spans="1:6" ht="31.5" customHeight="1" x14ac:dyDescent="0.25">
      <c r="A17" s="3">
        <v>10</v>
      </c>
      <c r="B17" s="14" t="s">
        <v>11</v>
      </c>
      <c r="C17" s="34">
        <v>1561.6</v>
      </c>
      <c r="D17" s="34">
        <v>1312.2</v>
      </c>
      <c r="E17" s="34">
        <f t="shared" si="0"/>
        <v>84.029200819672127</v>
      </c>
      <c r="F17" s="34">
        <f t="shared" si="1"/>
        <v>-249.39999999999986</v>
      </c>
    </row>
    <row r="18" spans="1:6" ht="31.5" customHeight="1" x14ac:dyDescent="0.25">
      <c r="A18" s="3">
        <v>11</v>
      </c>
      <c r="B18" s="14" t="s">
        <v>42</v>
      </c>
      <c r="C18" s="34">
        <v>12</v>
      </c>
      <c r="D18" s="34">
        <v>12</v>
      </c>
      <c r="E18" s="34">
        <f t="shared" si="0"/>
        <v>100</v>
      </c>
      <c r="F18" s="34">
        <f t="shared" si="1"/>
        <v>0</v>
      </c>
    </row>
    <row r="19" spans="1:6" ht="81" customHeight="1" x14ac:dyDescent="0.25">
      <c r="A19" s="3">
        <v>12</v>
      </c>
      <c r="B19" s="14" t="s">
        <v>33</v>
      </c>
      <c r="C19" s="34">
        <v>6485.1</v>
      </c>
      <c r="D19" s="34">
        <v>5583.5</v>
      </c>
      <c r="E19" s="34">
        <f t="shared" si="0"/>
        <v>86.097361644384819</v>
      </c>
      <c r="F19" s="34">
        <f t="shared" si="1"/>
        <v>-901.60000000000036</v>
      </c>
    </row>
    <row r="20" spans="1:6" ht="66" customHeight="1" x14ac:dyDescent="0.25">
      <c r="A20" s="3">
        <v>13</v>
      </c>
      <c r="B20" s="14" t="s">
        <v>17</v>
      </c>
      <c r="C20" s="34">
        <v>8318.6</v>
      </c>
      <c r="D20" s="34">
        <v>7409.8</v>
      </c>
      <c r="E20" s="34">
        <f t="shared" si="0"/>
        <v>89.075084749837714</v>
      </c>
      <c r="F20" s="34">
        <f t="shared" si="1"/>
        <v>-908.80000000000018</v>
      </c>
    </row>
    <row r="21" spans="1:6" ht="80.25" customHeight="1" x14ac:dyDescent="0.25">
      <c r="A21" s="3">
        <v>14</v>
      </c>
      <c r="B21" s="14" t="s">
        <v>43</v>
      </c>
      <c r="C21" s="34">
        <v>69.8</v>
      </c>
      <c r="D21" s="34">
        <v>58.2</v>
      </c>
      <c r="E21" s="34">
        <f t="shared" si="0"/>
        <v>83.381088825214917</v>
      </c>
      <c r="F21" s="34">
        <f t="shared" si="1"/>
        <v>-11.599999999999994</v>
      </c>
    </row>
    <row r="22" spans="1:6" ht="63.75" customHeight="1" x14ac:dyDescent="0.25">
      <c r="A22" s="3">
        <v>15</v>
      </c>
      <c r="B22" s="14" t="s">
        <v>44</v>
      </c>
      <c r="C22" s="34">
        <v>0</v>
      </c>
      <c r="D22" s="34">
        <v>11.9</v>
      </c>
      <c r="E22" s="34"/>
      <c r="F22" s="34">
        <f t="shared" si="1"/>
        <v>11.9</v>
      </c>
    </row>
    <row r="23" spans="1:6" ht="15.75" customHeight="1" x14ac:dyDescent="0.25">
      <c r="A23" s="3">
        <v>16</v>
      </c>
      <c r="B23" s="14" t="s">
        <v>27</v>
      </c>
      <c r="C23" s="34">
        <v>0</v>
      </c>
      <c r="D23" s="34">
        <v>31.5</v>
      </c>
      <c r="E23" s="34"/>
      <c r="F23" s="34">
        <f t="shared" si="1"/>
        <v>31.5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2255552.9</v>
      </c>
      <c r="D24" s="8">
        <f>D25+D26+D27</f>
        <v>1404235.6</v>
      </c>
      <c r="E24" s="4">
        <f t="shared" si="0"/>
        <v>62.25682403635934</v>
      </c>
      <c r="F24" s="4">
        <f t="shared" si="1"/>
        <v>-851317.29999999981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-0.3</v>
      </c>
      <c r="E25" s="34"/>
      <c r="F25" s="34">
        <f t="shared" si="1"/>
        <v>-0.3</v>
      </c>
    </row>
    <row r="26" spans="1:6" ht="31.5" x14ac:dyDescent="0.25">
      <c r="A26" s="3">
        <v>19</v>
      </c>
      <c r="B26" s="15" t="s">
        <v>9</v>
      </c>
      <c r="C26" s="11">
        <v>2268703.1</v>
      </c>
      <c r="D26" s="34">
        <v>1418466.1</v>
      </c>
      <c r="E26" s="34">
        <f t="shared" si="0"/>
        <v>62.523214253993828</v>
      </c>
      <c r="F26" s="34">
        <f t="shared" si="1"/>
        <v>-850237</v>
      </c>
    </row>
    <row r="27" spans="1:6" ht="47.25" x14ac:dyDescent="0.25">
      <c r="A27" s="3">
        <v>20</v>
      </c>
      <c r="B27" s="22" t="s">
        <v>10</v>
      </c>
      <c r="C27" s="34">
        <v>-13150.2</v>
      </c>
      <c r="D27" s="34">
        <v>-14230.2</v>
      </c>
      <c r="E27" s="34">
        <f t="shared" si="0"/>
        <v>108.212802847105</v>
      </c>
      <c r="F27" s="34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C29+C30+C31</f>
        <v>1407.8</v>
      </c>
      <c r="D28" s="4">
        <f>D29+D30+D31</f>
        <v>943.50000000000011</v>
      </c>
      <c r="E28" s="4">
        <f t="shared" si="0"/>
        <v>67.019462991902273</v>
      </c>
      <c r="F28" s="4">
        <f t="shared" si="1"/>
        <v>-464.29999999999984</v>
      </c>
    </row>
    <row r="29" spans="1:6" ht="32.25" customHeight="1" x14ac:dyDescent="0.25">
      <c r="A29" s="3">
        <v>22</v>
      </c>
      <c r="B29" s="15" t="s">
        <v>25</v>
      </c>
      <c r="C29" s="34">
        <v>1393</v>
      </c>
      <c r="D29" s="34">
        <v>928.7</v>
      </c>
      <c r="E29" s="34">
        <f t="shared" si="0"/>
        <v>66.669059583632446</v>
      </c>
      <c r="F29" s="34">
        <f t="shared" si="1"/>
        <v>-464.29999999999995</v>
      </c>
    </row>
    <row r="30" spans="1:6" ht="17.25" customHeight="1" x14ac:dyDescent="0.25">
      <c r="A30" s="3">
        <v>23</v>
      </c>
      <c r="B30" s="15" t="s">
        <v>45</v>
      </c>
      <c r="C30" s="34">
        <v>0.6</v>
      </c>
      <c r="D30" s="34">
        <v>0.6</v>
      </c>
      <c r="E30" s="34">
        <f t="shared" si="0"/>
        <v>100</v>
      </c>
      <c r="F30" s="34">
        <f t="shared" si="1"/>
        <v>0</v>
      </c>
    </row>
    <row r="31" spans="1:6" ht="81.75" customHeight="1" x14ac:dyDescent="0.25">
      <c r="A31" s="3">
        <v>24</v>
      </c>
      <c r="B31" s="15" t="s">
        <v>63</v>
      </c>
      <c r="C31" s="34">
        <v>14.2</v>
      </c>
      <c r="D31" s="34">
        <v>14.2</v>
      </c>
      <c r="E31" s="34">
        <f t="shared" si="0"/>
        <v>100</v>
      </c>
      <c r="F31" s="34">
        <f t="shared" si="1"/>
        <v>0</v>
      </c>
    </row>
    <row r="32" spans="1:6" s="9" customFormat="1" ht="18.75" customHeight="1" x14ac:dyDescent="0.2">
      <c r="A32" s="7">
        <v>25</v>
      </c>
      <c r="B32" s="21" t="s">
        <v>22</v>
      </c>
      <c r="C32" s="4">
        <f>C33+C34+C35+C36</f>
        <v>1767</v>
      </c>
      <c r="D32" s="4">
        <f>D33+D34+D35+D36</f>
        <v>1732.6</v>
      </c>
      <c r="E32" s="4">
        <f t="shared" si="0"/>
        <v>98.053197509903782</v>
      </c>
      <c r="F32" s="4">
        <f t="shared" si="1"/>
        <v>-34.400000000000091</v>
      </c>
    </row>
    <row r="33" spans="1:6" ht="31.5" x14ac:dyDescent="0.25">
      <c r="A33" s="3">
        <v>26</v>
      </c>
      <c r="B33" s="15" t="s">
        <v>11</v>
      </c>
      <c r="C33" s="34">
        <v>140.30000000000001</v>
      </c>
      <c r="D33" s="34">
        <v>105.9</v>
      </c>
      <c r="E33" s="34">
        <f t="shared" si="0"/>
        <v>75.481111903064857</v>
      </c>
      <c r="F33" s="34">
        <f t="shared" si="1"/>
        <v>-34.400000000000006</v>
      </c>
    </row>
    <row r="34" spans="1:6" ht="18" customHeight="1" x14ac:dyDescent="0.25">
      <c r="A34" s="3">
        <v>27</v>
      </c>
      <c r="B34" s="15" t="s">
        <v>45</v>
      </c>
      <c r="C34" s="34">
        <v>0.5</v>
      </c>
      <c r="D34" s="34">
        <v>0.5</v>
      </c>
      <c r="E34" s="34">
        <f t="shared" si="0"/>
        <v>100</v>
      </c>
      <c r="F34" s="34">
        <f t="shared" si="1"/>
        <v>0</v>
      </c>
    </row>
    <row r="35" spans="1:6" ht="83.25" customHeight="1" x14ac:dyDescent="0.25">
      <c r="A35" s="3">
        <v>28</v>
      </c>
      <c r="B35" s="15" t="s">
        <v>33</v>
      </c>
      <c r="C35" s="34">
        <v>1.4</v>
      </c>
      <c r="D35" s="34">
        <v>1.4</v>
      </c>
      <c r="E35" s="34">
        <f t="shared" si="0"/>
        <v>100</v>
      </c>
      <c r="F35" s="34">
        <f t="shared" si="1"/>
        <v>0</v>
      </c>
    </row>
    <row r="36" spans="1:6" ht="18.75" customHeight="1" x14ac:dyDescent="0.25">
      <c r="A36" s="3">
        <v>29</v>
      </c>
      <c r="B36" s="15" t="s">
        <v>12</v>
      </c>
      <c r="C36" s="34">
        <v>1624.8</v>
      </c>
      <c r="D36" s="34">
        <v>1624.8</v>
      </c>
      <c r="E36" s="34">
        <f t="shared" si="0"/>
        <v>100</v>
      </c>
      <c r="F36" s="34">
        <f t="shared" si="1"/>
        <v>0</v>
      </c>
    </row>
    <row r="37" spans="1:6" s="9" customFormat="1" ht="31.5" x14ac:dyDescent="0.2">
      <c r="A37" s="7">
        <v>30</v>
      </c>
      <c r="B37" s="21" t="s">
        <v>23</v>
      </c>
      <c r="C37" s="4">
        <f>C38+C39+C40+C41+C42</f>
        <v>12363</v>
      </c>
      <c r="D37" s="4">
        <f>D38+D39+D40+D41+D42+D43</f>
        <v>8649.0999999999985</v>
      </c>
      <c r="E37" s="4">
        <f t="shared" si="0"/>
        <v>69.95955674189112</v>
      </c>
      <c r="F37" s="4">
        <f t="shared" si="1"/>
        <v>-3713.9000000000015</v>
      </c>
    </row>
    <row r="38" spans="1:6" ht="99.75" customHeight="1" x14ac:dyDescent="0.25">
      <c r="A38" s="3">
        <v>31</v>
      </c>
      <c r="B38" s="14" t="s">
        <v>14</v>
      </c>
      <c r="C38" s="34">
        <v>132.80000000000001</v>
      </c>
      <c r="D38" s="34">
        <v>118.4</v>
      </c>
      <c r="E38" s="34">
        <f t="shared" si="0"/>
        <v>89.156626506024097</v>
      </c>
      <c r="F38" s="34">
        <f t="shared" si="1"/>
        <v>-14.400000000000006</v>
      </c>
    </row>
    <row r="39" spans="1:6" ht="79.5" customHeight="1" x14ac:dyDescent="0.25">
      <c r="A39" s="3">
        <v>32</v>
      </c>
      <c r="B39" s="14" t="s">
        <v>24</v>
      </c>
      <c r="C39" s="34">
        <v>10952.7</v>
      </c>
      <c r="D39" s="34">
        <v>7656.4</v>
      </c>
      <c r="E39" s="34">
        <f t="shared" si="0"/>
        <v>69.904224529111531</v>
      </c>
      <c r="F39" s="34">
        <f t="shared" si="1"/>
        <v>-3296.3000000000011</v>
      </c>
    </row>
    <row r="40" spans="1:6" ht="18" customHeight="1" x14ac:dyDescent="0.25">
      <c r="A40" s="3">
        <v>33</v>
      </c>
      <c r="B40" s="14" t="s">
        <v>31</v>
      </c>
      <c r="C40" s="34">
        <v>1.4</v>
      </c>
      <c r="D40" s="34">
        <v>1.4</v>
      </c>
      <c r="E40" s="34">
        <f t="shared" si="0"/>
        <v>100</v>
      </c>
      <c r="F40" s="34">
        <f t="shared" si="1"/>
        <v>0</v>
      </c>
    </row>
    <row r="41" spans="1:6" ht="114" customHeight="1" x14ac:dyDescent="0.25">
      <c r="A41" s="3">
        <v>34</v>
      </c>
      <c r="B41" s="14" t="s">
        <v>43</v>
      </c>
      <c r="C41" s="34">
        <v>249.5</v>
      </c>
      <c r="D41" s="34">
        <v>249.5</v>
      </c>
      <c r="E41" s="34">
        <f t="shared" si="0"/>
        <v>100</v>
      </c>
      <c r="F41" s="34">
        <f t="shared" si="1"/>
        <v>0</v>
      </c>
    </row>
    <row r="42" spans="1:6" ht="64.5" customHeight="1" x14ac:dyDescent="0.25">
      <c r="A42" s="3">
        <v>35</v>
      </c>
      <c r="B42" s="15" t="s">
        <v>30</v>
      </c>
      <c r="C42" s="34">
        <v>1026.5999999999999</v>
      </c>
      <c r="D42" s="34">
        <v>622.4</v>
      </c>
      <c r="E42" s="34">
        <f t="shared" si="0"/>
        <v>60.627313461913111</v>
      </c>
      <c r="F42" s="34">
        <f t="shared" si="1"/>
        <v>-404.19999999999993</v>
      </c>
    </row>
    <row r="43" spans="1:6" ht="18" customHeight="1" x14ac:dyDescent="0.25">
      <c r="A43" s="3">
        <v>36</v>
      </c>
      <c r="B43" s="15" t="s">
        <v>27</v>
      </c>
      <c r="C43" s="34">
        <v>0</v>
      </c>
      <c r="D43" s="34">
        <v>1</v>
      </c>
      <c r="E43" s="34"/>
      <c r="F43" s="34">
        <f t="shared" si="1"/>
        <v>1</v>
      </c>
    </row>
    <row r="44" spans="1:6" s="9" customFormat="1" ht="18" customHeight="1" x14ac:dyDescent="0.2">
      <c r="A44" s="7">
        <v>37</v>
      </c>
      <c r="B44" s="21" t="s">
        <v>59</v>
      </c>
      <c r="C44" s="5">
        <f>C45+C47+C46</f>
        <v>2815.9</v>
      </c>
      <c r="D44" s="5">
        <f>D45+D47+D46</f>
        <v>2571.5</v>
      </c>
      <c r="E44" s="4">
        <f t="shared" si="0"/>
        <v>91.320714514009723</v>
      </c>
      <c r="F44" s="4">
        <f t="shared" si="1"/>
        <v>-244.40000000000009</v>
      </c>
    </row>
    <row r="45" spans="1:6" ht="31.5" x14ac:dyDescent="0.25">
      <c r="A45" s="3">
        <v>38</v>
      </c>
      <c r="B45" s="14" t="s">
        <v>15</v>
      </c>
      <c r="C45" s="6">
        <v>250</v>
      </c>
      <c r="D45" s="6">
        <v>225</v>
      </c>
      <c r="E45" s="34">
        <f t="shared" si="0"/>
        <v>90</v>
      </c>
      <c r="F45" s="34">
        <f t="shared" si="1"/>
        <v>-25</v>
      </c>
    </row>
    <row r="46" spans="1:6" ht="78.75" x14ac:dyDescent="0.25">
      <c r="A46" s="3">
        <v>39</v>
      </c>
      <c r="B46" s="14" t="s">
        <v>24</v>
      </c>
      <c r="C46" s="6">
        <v>2564.9</v>
      </c>
      <c r="D46" s="6">
        <v>2345.5</v>
      </c>
      <c r="E46" s="34">
        <f t="shared" si="0"/>
        <v>91.446060275254396</v>
      </c>
      <c r="F46" s="34">
        <f t="shared" si="1"/>
        <v>-219.40000000000009</v>
      </c>
    </row>
    <row r="47" spans="1:6" ht="48" customHeight="1" x14ac:dyDescent="0.25">
      <c r="A47" s="3">
        <v>40</v>
      </c>
      <c r="B47" s="14" t="s">
        <v>52</v>
      </c>
      <c r="C47" s="6">
        <v>1</v>
      </c>
      <c r="D47" s="6">
        <v>1</v>
      </c>
      <c r="E47" s="34">
        <f t="shared" si="0"/>
        <v>100</v>
      </c>
      <c r="F47" s="34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x14ac:dyDescent="0.25"/>
    <row r="88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D6" sqref="D6:D7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65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6" t="s">
        <v>0</v>
      </c>
      <c r="B5" s="37" t="s">
        <v>1</v>
      </c>
      <c r="C5" s="38" t="s">
        <v>66</v>
      </c>
      <c r="D5" s="38" t="s">
        <v>67</v>
      </c>
      <c r="E5" s="38"/>
      <c r="F5" s="38"/>
    </row>
    <row r="6" spans="1:13" ht="36" customHeight="1" x14ac:dyDescent="0.25">
      <c r="A6" s="36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6"/>
      <c r="B7" s="37"/>
      <c r="C7" s="38"/>
      <c r="D7" s="38"/>
      <c r="E7" s="33" t="s">
        <v>4</v>
      </c>
      <c r="F7" s="33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63.2</v>
      </c>
      <c r="E8" s="4">
        <f>D8/C8*100</f>
        <v>50.803858520900327</v>
      </c>
      <c r="F8" s="4">
        <f>D8-C8</f>
        <v>-61.2</v>
      </c>
    </row>
    <row r="9" spans="1:13" ht="51.75" customHeight="1" x14ac:dyDescent="0.25">
      <c r="A9" s="3">
        <v>2</v>
      </c>
      <c r="B9" s="14" t="s">
        <v>28</v>
      </c>
      <c r="C9" s="33">
        <v>70.400000000000006</v>
      </c>
      <c r="D9" s="33">
        <v>10</v>
      </c>
      <c r="E9" s="33">
        <f t="shared" ref="E9:E47" si="0">D9/C9*100</f>
        <v>14.204545454545453</v>
      </c>
      <c r="F9" s="33">
        <f t="shared" ref="F9:F47" si="1">D9-C9</f>
        <v>-60.400000000000006</v>
      </c>
    </row>
    <row r="10" spans="1:13" ht="69" customHeight="1" x14ac:dyDescent="0.25">
      <c r="A10" s="3">
        <v>3</v>
      </c>
      <c r="B10" s="14" t="s">
        <v>29</v>
      </c>
      <c r="C10" s="33">
        <v>54</v>
      </c>
      <c r="D10" s="33">
        <v>53.2</v>
      </c>
      <c r="E10" s="33">
        <f t="shared" si="0"/>
        <v>98.518518518518533</v>
      </c>
      <c r="F10" s="33">
        <f t="shared" si="1"/>
        <v>-0.79999999999999716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</f>
        <v>41862.299999999996</v>
      </c>
      <c r="D11" s="4">
        <f>D12+D13+D14+D15+D16+D17+D18+D19+D20+D21+D22</f>
        <v>39477.4</v>
      </c>
      <c r="E11" s="4">
        <f t="shared" si="0"/>
        <v>94.302988607888267</v>
      </c>
      <c r="F11" s="4">
        <f t="shared" si="1"/>
        <v>-2384.8999999999942</v>
      </c>
    </row>
    <row r="12" spans="1:13" ht="81" customHeight="1" x14ac:dyDescent="0.25">
      <c r="A12" s="3">
        <v>5</v>
      </c>
      <c r="B12" s="14" t="s">
        <v>8</v>
      </c>
      <c r="C12" s="33">
        <v>15892.8</v>
      </c>
      <c r="D12" s="33">
        <v>10147.799999999999</v>
      </c>
      <c r="E12" s="33">
        <f t="shared" si="0"/>
        <v>63.851555421322857</v>
      </c>
      <c r="F12" s="33">
        <f t="shared" si="1"/>
        <v>-5745</v>
      </c>
    </row>
    <row r="13" spans="1:13" ht="33.75" customHeight="1" x14ac:dyDescent="0.25">
      <c r="A13" s="3">
        <v>6</v>
      </c>
      <c r="B13" s="14" t="s">
        <v>19</v>
      </c>
      <c r="C13" s="33">
        <v>6780.3</v>
      </c>
      <c r="D13" s="33">
        <v>10765.8</v>
      </c>
      <c r="E13" s="33">
        <f t="shared" si="0"/>
        <v>158.78058492987034</v>
      </c>
      <c r="F13" s="33">
        <f t="shared" si="1"/>
        <v>3985.4999999999991</v>
      </c>
    </row>
    <row r="14" spans="1:13" ht="110.25" customHeight="1" x14ac:dyDescent="0.25">
      <c r="A14" s="3">
        <v>7</v>
      </c>
      <c r="B14" s="14" t="s">
        <v>32</v>
      </c>
      <c r="C14" s="33">
        <v>0</v>
      </c>
      <c r="D14" s="33">
        <v>37.5</v>
      </c>
      <c r="E14" s="33"/>
      <c r="F14" s="33">
        <f t="shared" si="1"/>
        <v>37.5</v>
      </c>
    </row>
    <row r="15" spans="1:13" ht="52.5" customHeight="1" x14ac:dyDescent="0.25">
      <c r="A15" s="3">
        <v>8</v>
      </c>
      <c r="B15" s="14" t="s">
        <v>16</v>
      </c>
      <c r="C15" s="33">
        <v>394.2</v>
      </c>
      <c r="D15" s="33">
        <v>860.2</v>
      </c>
      <c r="E15" s="33" t="s">
        <v>64</v>
      </c>
      <c r="F15" s="33">
        <f t="shared" si="1"/>
        <v>466.00000000000006</v>
      </c>
    </row>
    <row r="16" spans="1:13" ht="81" customHeight="1" x14ac:dyDescent="0.25">
      <c r="A16" s="3">
        <v>9</v>
      </c>
      <c r="B16" s="14" t="s">
        <v>13</v>
      </c>
      <c r="C16" s="33">
        <v>6748.8</v>
      </c>
      <c r="D16" s="33">
        <v>3842.3</v>
      </c>
      <c r="E16" s="33">
        <f t="shared" si="0"/>
        <v>56.933084400189657</v>
      </c>
      <c r="F16" s="33">
        <f t="shared" si="1"/>
        <v>-2906.5</v>
      </c>
    </row>
    <row r="17" spans="1:6" ht="31.5" customHeight="1" x14ac:dyDescent="0.25">
      <c r="A17" s="3">
        <v>10</v>
      </c>
      <c r="B17" s="14" t="s">
        <v>11</v>
      </c>
      <c r="C17" s="33">
        <v>742.5</v>
      </c>
      <c r="D17" s="33">
        <v>1309.9000000000001</v>
      </c>
      <c r="E17" s="33">
        <f t="shared" si="0"/>
        <v>176.41750841750843</v>
      </c>
      <c r="F17" s="33">
        <f t="shared" si="1"/>
        <v>567.40000000000009</v>
      </c>
    </row>
    <row r="18" spans="1:6" ht="31.5" customHeight="1" x14ac:dyDescent="0.25">
      <c r="A18" s="3">
        <v>11</v>
      </c>
      <c r="B18" s="14" t="s">
        <v>42</v>
      </c>
      <c r="C18" s="33">
        <v>0</v>
      </c>
      <c r="D18" s="33">
        <v>12</v>
      </c>
      <c r="E18" s="33"/>
      <c r="F18" s="33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3">
        <v>5585.1</v>
      </c>
      <c r="D19" s="33">
        <v>5480.3</v>
      </c>
      <c r="E19" s="33">
        <f t="shared" si="0"/>
        <v>98.123578807899591</v>
      </c>
      <c r="F19" s="33">
        <f t="shared" si="1"/>
        <v>-104.80000000000018</v>
      </c>
    </row>
    <row r="20" spans="1:6" ht="66" customHeight="1" x14ac:dyDescent="0.25">
      <c r="A20" s="3">
        <v>13</v>
      </c>
      <c r="B20" s="14" t="s">
        <v>17</v>
      </c>
      <c r="C20" s="33">
        <v>5718.6</v>
      </c>
      <c r="D20" s="33">
        <v>6958.7</v>
      </c>
      <c r="E20" s="33">
        <f t="shared" si="0"/>
        <v>121.68537753995732</v>
      </c>
      <c r="F20" s="33">
        <f t="shared" si="1"/>
        <v>1240.0999999999995</v>
      </c>
    </row>
    <row r="21" spans="1:6" ht="80.25" customHeight="1" x14ac:dyDescent="0.25">
      <c r="A21" s="3">
        <v>14</v>
      </c>
      <c r="B21" s="14" t="s">
        <v>43</v>
      </c>
      <c r="C21" s="33">
        <v>0</v>
      </c>
      <c r="D21" s="33">
        <v>53.4</v>
      </c>
      <c r="E21" s="33"/>
      <c r="F21" s="33">
        <f t="shared" si="1"/>
        <v>53.4</v>
      </c>
    </row>
    <row r="22" spans="1:6" ht="63.75" customHeight="1" x14ac:dyDescent="0.25">
      <c r="A22" s="3">
        <v>15</v>
      </c>
      <c r="B22" s="14" t="s">
        <v>44</v>
      </c>
      <c r="C22" s="33">
        <v>0</v>
      </c>
      <c r="D22" s="33">
        <v>9.5</v>
      </c>
      <c r="E22" s="33"/>
      <c r="F22" s="33">
        <f t="shared" si="1"/>
        <v>9.5</v>
      </c>
    </row>
    <row r="23" spans="1:6" s="9" customFormat="1" ht="19.5" customHeight="1" x14ac:dyDescent="0.2">
      <c r="A23" s="7">
        <v>17</v>
      </c>
      <c r="B23" s="21" t="s">
        <v>21</v>
      </c>
      <c r="C23" s="8">
        <f>C24+C25+C26</f>
        <v>2262171.2999999998</v>
      </c>
      <c r="D23" s="8">
        <f>D24+D25+D26</f>
        <v>1267376</v>
      </c>
      <c r="E23" s="4">
        <f t="shared" si="0"/>
        <v>56.024758160445231</v>
      </c>
      <c r="F23" s="4">
        <f t="shared" si="1"/>
        <v>-994795.29999999981</v>
      </c>
    </row>
    <row r="24" spans="1:6" ht="15.75" customHeight="1" x14ac:dyDescent="0.25">
      <c r="A24" s="3">
        <v>18</v>
      </c>
      <c r="B24" s="14" t="s">
        <v>27</v>
      </c>
      <c r="C24" s="12">
        <v>0</v>
      </c>
      <c r="D24" s="12">
        <v>-0.3</v>
      </c>
      <c r="E24" s="33"/>
      <c r="F24" s="33">
        <f t="shared" si="1"/>
        <v>-0.3</v>
      </c>
    </row>
    <row r="25" spans="1:6" ht="31.5" x14ac:dyDescent="0.25">
      <c r="A25" s="3">
        <v>19</v>
      </c>
      <c r="B25" s="15" t="s">
        <v>9</v>
      </c>
      <c r="C25" s="11">
        <v>2275321.5</v>
      </c>
      <c r="D25" s="33">
        <v>1281606.5</v>
      </c>
      <c r="E25" s="33">
        <f t="shared" si="0"/>
        <v>56.326391676956419</v>
      </c>
      <c r="F25" s="33">
        <f t="shared" si="1"/>
        <v>-993715</v>
      </c>
    </row>
    <row r="26" spans="1:6" ht="47.25" x14ac:dyDescent="0.25">
      <c r="A26" s="3">
        <v>20</v>
      </c>
      <c r="B26" s="22" t="s">
        <v>10</v>
      </c>
      <c r="C26" s="33">
        <v>-13150.2</v>
      </c>
      <c r="D26" s="33">
        <v>-14230.2</v>
      </c>
      <c r="E26" s="33">
        <f t="shared" si="0"/>
        <v>108.212802847105</v>
      </c>
      <c r="F26" s="33">
        <f t="shared" si="1"/>
        <v>-1080</v>
      </c>
    </row>
    <row r="27" spans="1:6" s="9" customFormat="1" ht="51" customHeight="1" x14ac:dyDescent="0.2">
      <c r="A27" s="7">
        <v>21</v>
      </c>
      <c r="B27" s="21" t="s">
        <v>18</v>
      </c>
      <c r="C27" s="4">
        <f>C28+C29</f>
        <v>1393</v>
      </c>
      <c r="D27" s="4">
        <f>D28+D29+D30</f>
        <v>827.40000000000009</v>
      </c>
      <c r="E27" s="4">
        <f t="shared" si="0"/>
        <v>59.396984924623119</v>
      </c>
      <c r="F27" s="4">
        <f t="shared" si="1"/>
        <v>-565.59999999999991</v>
      </c>
    </row>
    <row r="28" spans="1:6" ht="32.25" customHeight="1" x14ac:dyDescent="0.25">
      <c r="A28" s="3">
        <v>22</v>
      </c>
      <c r="B28" s="15" t="s">
        <v>25</v>
      </c>
      <c r="C28" s="33">
        <v>1393</v>
      </c>
      <c r="D28" s="33">
        <v>812.5</v>
      </c>
      <c r="E28" s="33">
        <f t="shared" si="0"/>
        <v>58.327351040918884</v>
      </c>
      <c r="F28" s="33">
        <f t="shared" si="1"/>
        <v>-580.5</v>
      </c>
    </row>
    <row r="29" spans="1:6" ht="17.25" customHeight="1" x14ac:dyDescent="0.25">
      <c r="A29" s="3">
        <v>23</v>
      </c>
      <c r="B29" s="15" t="s">
        <v>45</v>
      </c>
      <c r="C29" s="33">
        <v>0</v>
      </c>
      <c r="D29" s="33">
        <v>0.7</v>
      </c>
      <c r="E29" s="33"/>
      <c r="F29" s="33">
        <f t="shared" si="1"/>
        <v>0.7</v>
      </c>
    </row>
    <row r="30" spans="1:6" ht="81.75" customHeight="1" x14ac:dyDescent="0.25">
      <c r="A30" s="3">
        <v>24</v>
      </c>
      <c r="B30" s="15" t="s">
        <v>63</v>
      </c>
      <c r="C30" s="33">
        <v>0</v>
      </c>
      <c r="D30" s="33">
        <v>14.2</v>
      </c>
      <c r="E30" s="33"/>
      <c r="F30" s="33">
        <f t="shared" si="1"/>
        <v>14.2</v>
      </c>
    </row>
    <row r="31" spans="1:6" s="9" customFormat="1" ht="18.75" customHeight="1" x14ac:dyDescent="0.2">
      <c r="A31" s="7">
        <v>25</v>
      </c>
      <c r="B31" s="21" t="s">
        <v>22</v>
      </c>
      <c r="C31" s="4">
        <f>C32+C35</f>
        <v>2885.88</v>
      </c>
      <c r="D31" s="4">
        <f>D32+D33+D35+D34</f>
        <v>1739.7</v>
      </c>
      <c r="E31" s="4">
        <f t="shared" si="0"/>
        <v>60.283171857457688</v>
      </c>
      <c r="F31" s="4">
        <f t="shared" si="1"/>
        <v>-1146.18</v>
      </c>
    </row>
    <row r="32" spans="1:6" ht="31.5" x14ac:dyDescent="0.25">
      <c r="A32" s="3">
        <v>26</v>
      </c>
      <c r="B32" s="15" t="s">
        <v>11</v>
      </c>
      <c r="C32" s="33">
        <v>167.08</v>
      </c>
      <c r="D32" s="33">
        <v>105.8</v>
      </c>
      <c r="E32" s="33">
        <f t="shared" si="0"/>
        <v>63.322959061527406</v>
      </c>
      <c r="F32" s="33">
        <f t="shared" si="1"/>
        <v>-61.280000000000015</v>
      </c>
    </row>
    <row r="33" spans="1:6" ht="18" customHeight="1" x14ac:dyDescent="0.25">
      <c r="A33" s="3">
        <v>27</v>
      </c>
      <c r="B33" s="15" t="s">
        <v>45</v>
      </c>
      <c r="C33" s="33">
        <v>0</v>
      </c>
      <c r="D33" s="33">
        <v>0.5</v>
      </c>
      <c r="E33" s="33"/>
      <c r="F33" s="33">
        <f t="shared" si="1"/>
        <v>0.5</v>
      </c>
    </row>
    <row r="34" spans="1:6" ht="83.25" customHeight="1" x14ac:dyDescent="0.25">
      <c r="A34" s="3">
        <v>28</v>
      </c>
      <c r="B34" s="15" t="s">
        <v>33</v>
      </c>
      <c r="C34" s="33">
        <v>0</v>
      </c>
      <c r="D34" s="33">
        <v>1.4</v>
      </c>
      <c r="E34" s="33"/>
      <c r="F34" s="33">
        <f t="shared" si="1"/>
        <v>1.4</v>
      </c>
    </row>
    <row r="35" spans="1:6" ht="18.75" customHeight="1" x14ac:dyDescent="0.25">
      <c r="A35" s="3">
        <v>29</v>
      </c>
      <c r="B35" s="15" t="s">
        <v>12</v>
      </c>
      <c r="C35" s="33">
        <v>2718.8</v>
      </c>
      <c r="D35" s="33">
        <v>1632</v>
      </c>
      <c r="E35" s="33">
        <f t="shared" si="0"/>
        <v>60.02648227159041</v>
      </c>
      <c r="F35" s="33">
        <f t="shared" si="1"/>
        <v>-1086.8000000000002</v>
      </c>
    </row>
    <row r="36" spans="1:6" s="9" customFormat="1" ht="31.5" x14ac:dyDescent="0.2">
      <c r="A36" s="7">
        <v>30</v>
      </c>
      <c r="B36" s="21" t="s">
        <v>23</v>
      </c>
      <c r="C36" s="4">
        <f>C37+C38+C39+C40+C41+C43</f>
        <v>12983.500000000002</v>
      </c>
      <c r="D36" s="4">
        <f>D37+D38+D39+D40+D41+D43+D42</f>
        <v>7755.2</v>
      </c>
      <c r="E36" s="4">
        <f t="shared" si="0"/>
        <v>59.731197288866632</v>
      </c>
      <c r="F36" s="4">
        <f t="shared" si="1"/>
        <v>-5228.300000000002</v>
      </c>
    </row>
    <row r="37" spans="1:6" ht="99.75" customHeight="1" x14ac:dyDescent="0.25">
      <c r="A37" s="3">
        <v>31</v>
      </c>
      <c r="B37" s="14" t="s">
        <v>14</v>
      </c>
      <c r="C37" s="33">
        <v>99.2</v>
      </c>
      <c r="D37" s="33">
        <v>108.8</v>
      </c>
      <c r="E37" s="33">
        <f t="shared" si="0"/>
        <v>109.6774193548387</v>
      </c>
      <c r="F37" s="33">
        <f t="shared" si="1"/>
        <v>9.5999999999999943</v>
      </c>
    </row>
    <row r="38" spans="1:6" ht="79.5" customHeight="1" x14ac:dyDescent="0.25">
      <c r="A38" s="3">
        <v>32</v>
      </c>
      <c r="B38" s="14" t="s">
        <v>24</v>
      </c>
      <c r="C38" s="33">
        <v>10957.7</v>
      </c>
      <c r="D38" s="33">
        <v>6812.9</v>
      </c>
      <c r="E38" s="33">
        <f t="shared" si="0"/>
        <v>62.174543928014081</v>
      </c>
      <c r="F38" s="33">
        <f t="shared" si="1"/>
        <v>-4144.8000000000011</v>
      </c>
    </row>
    <row r="39" spans="1:6" ht="18" customHeight="1" x14ac:dyDescent="0.25">
      <c r="A39" s="3">
        <v>33</v>
      </c>
      <c r="B39" s="14" t="s">
        <v>31</v>
      </c>
      <c r="C39" s="33">
        <v>0</v>
      </c>
      <c r="D39" s="33">
        <v>1.4</v>
      </c>
      <c r="E39" s="33"/>
      <c r="F39" s="33">
        <f t="shared" si="1"/>
        <v>1.4</v>
      </c>
    </row>
    <row r="40" spans="1:6" ht="114" customHeight="1" x14ac:dyDescent="0.25">
      <c r="A40" s="3">
        <v>34</v>
      </c>
      <c r="B40" s="14" t="s">
        <v>43</v>
      </c>
      <c r="C40" s="33">
        <v>0</v>
      </c>
      <c r="D40" s="33">
        <v>249.5</v>
      </c>
      <c r="E40" s="33"/>
      <c r="F40" s="33">
        <f t="shared" si="1"/>
        <v>249.5</v>
      </c>
    </row>
    <row r="41" spans="1:6" ht="64.5" customHeight="1" x14ac:dyDescent="0.25">
      <c r="A41" s="3">
        <v>35</v>
      </c>
      <c r="B41" s="15" t="s">
        <v>30</v>
      </c>
      <c r="C41" s="33">
        <v>1026.5999999999999</v>
      </c>
      <c r="D41" s="33">
        <v>580.79999999999995</v>
      </c>
      <c r="E41" s="33">
        <f t="shared" si="0"/>
        <v>56.575102279368792</v>
      </c>
      <c r="F41" s="33">
        <f t="shared" si="1"/>
        <v>-445.79999999999995</v>
      </c>
    </row>
    <row r="42" spans="1:6" ht="18" customHeight="1" x14ac:dyDescent="0.25">
      <c r="A42" s="3">
        <v>36</v>
      </c>
      <c r="B42" s="15" t="s">
        <v>27</v>
      </c>
      <c r="C42" s="33">
        <v>0</v>
      </c>
      <c r="D42" s="33">
        <v>1.8</v>
      </c>
      <c r="E42" s="33"/>
      <c r="F42" s="33">
        <f t="shared" si="1"/>
        <v>1.8</v>
      </c>
    </row>
    <row r="43" spans="1:6" ht="17.25" customHeight="1" x14ac:dyDescent="0.25">
      <c r="A43" s="3">
        <v>37</v>
      </c>
      <c r="B43" s="14" t="s">
        <v>12</v>
      </c>
      <c r="C43" s="33">
        <v>900</v>
      </c>
      <c r="D43" s="33">
        <v>0</v>
      </c>
      <c r="E43" s="33"/>
      <c r="F43" s="33">
        <f t="shared" si="1"/>
        <v>-900</v>
      </c>
    </row>
    <row r="44" spans="1:6" s="9" customFormat="1" ht="18" customHeight="1" x14ac:dyDescent="0.2">
      <c r="A44" s="7">
        <v>38</v>
      </c>
      <c r="B44" s="21" t="s">
        <v>59</v>
      </c>
      <c r="C44" s="5">
        <f>C45+C47+C46</f>
        <v>3291</v>
      </c>
      <c r="D44" s="5">
        <f>D45+D47+D46</f>
        <v>2516.5</v>
      </c>
      <c r="E44" s="4">
        <f t="shared" si="0"/>
        <v>76.466119720449711</v>
      </c>
      <c r="F44" s="4">
        <f t="shared" si="1"/>
        <v>-774.5</v>
      </c>
    </row>
    <row r="45" spans="1:6" ht="31.5" x14ac:dyDescent="0.25">
      <c r="A45" s="3">
        <v>39</v>
      </c>
      <c r="B45" s="14" t="s">
        <v>15</v>
      </c>
      <c r="C45" s="6">
        <v>350</v>
      </c>
      <c r="D45" s="6">
        <v>170</v>
      </c>
      <c r="E45" s="33">
        <f t="shared" si="0"/>
        <v>48.571428571428569</v>
      </c>
      <c r="F45" s="33">
        <f t="shared" si="1"/>
        <v>-180</v>
      </c>
    </row>
    <row r="46" spans="1:6" ht="78.75" x14ac:dyDescent="0.25">
      <c r="A46" s="3">
        <v>40</v>
      </c>
      <c r="B46" s="14" t="s">
        <v>24</v>
      </c>
      <c r="C46" s="6">
        <v>2940</v>
      </c>
      <c r="D46" s="6">
        <v>2345.5</v>
      </c>
      <c r="E46" s="33">
        <f t="shared" si="0"/>
        <v>79.778911564625858</v>
      </c>
      <c r="F46" s="33">
        <f t="shared" si="1"/>
        <v>-594.5</v>
      </c>
    </row>
    <row r="47" spans="1:6" ht="48" customHeight="1" x14ac:dyDescent="0.25">
      <c r="A47" s="3">
        <v>41</v>
      </c>
      <c r="B47" s="14" t="s">
        <v>52</v>
      </c>
      <c r="C47" s="6">
        <v>1</v>
      </c>
      <c r="D47" s="6">
        <v>1</v>
      </c>
      <c r="E47" s="33">
        <f t="shared" si="0"/>
        <v>100</v>
      </c>
      <c r="F47" s="33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workbookViewId="0">
      <selection activeCell="E10" sqref="E1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60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6" t="s">
        <v>0</v>
      </c>
      <c r="B5" s="37" t="s">
        <v>1</v>
      </c>
      <c r="C5" s="38" t="s">
        <v>62</v>
      </c>
      <c r="D5" s="38" t="s">
        <v>61</v>
      </c>
      <c r="E5" s="38"/>
      <c r="F5" s="38"/>
    </row>
    <row r="6" spans="1:13" ht="36" customHeight="1" x14ac:dyDescent="0.25">
      <c r="A6" s="36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6"/>
      <c r="B7" s="37"/>
      <c r="C7" s="38"/>
      <c r="D7" s="38"/>
      <c r="E7" s="32" t="s">
        <v>4</v>
      </c>
      <c r="F7" s="32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124.3</v>
      </c>
      <c r="D8" s="4">
        <f>D9+D10</f>
        <v>55.6</v>
      </c>
      <c r="E8" s="4">
        <f>D8/C8*100</f>
        <v>44.730490748189865</v>
      </c>
      <c r="F8" s="4">
        <f>D8-C8</f>
        <v>-68.699999999999989</v>
      </c>
    </row>
    <row r="9" spans="1:13" ht="51.75" customHeight="1" x14ac:dyDescent="0.25">
      <c r="A9" s="3">
        <v>2</v>
      </c>
      <c r="B9" s="14" t="s">
        <v>28</v>
      </c>
      <c r="C9" s="32">
        <v>70.3</v>
      </c>
      <c r="D9" s="32">
        <v>8</v>
      </c>
      <c r="E9" s="32">
        <f t="shared" ref="E9:E48" si="0">D9/C9*100</f>
        <v>11.379800853485063</v>
      </c>
      <c r="F9" s="32">
        <f t="shared" ref="F9:F48" si="1">D9-C9</f>
        <v>-62.3</v>
      </c>
    </row>
    <row r="10" spans="1:13" ht="69" customHeight="1" x14ac:dyDescent="0.25">
      <c r="A10" s="3">
        <v>3</v>
      </c>
      <c r="B10" s="14" t="s">
        <v>29</v>
      </c>
      <c r="C10" s="32">
        <v>54</v>
      </c>
      <c r="D10" s="32">
        <v>47.6</v>
      </c>
      <c r="E10" s="32">
        <f t="shared" si="0"/>
        <v>88.148148148148152</v>
      </c>
      <c r="F10" s="32">
        <f t="shared" si="1"/>
        <v>-6.3999999999999986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34540.5</v>
      </c>
      <c r="E11" s="4">
        <f t="shared" si="0"/>
        <v>82.509799987100578</v>
      </c>
      <c r="F11" s="4">
        <f t="shared" si="1"/>
        <v>-7321.7999999999956</v>
      </c>
    </row>
    <row r="12" spans="1:13" ht="81" customHeight="1" x14ac:dyDescent="0.25">
      <c r="A12" s="3">
        <v>5</v>
      </c>
      <c r="B12" s="14" t="s">
        <v>8</v>
      </c>
      <c r="C12" s="32">
        <v>15892.8</v>
      </c>
      <c r="D12" s="32">
        <v>9587.2000000000007</v>
      </c>
      <c r="E12" s="32">
        <f t="shared" si="0"/>
        <v>60.324171952078927</v>
      </c>
      <c r="F12" s="32">
        <f t="shared" si="1"/>
        <v>-6305.5999999999985</v>
      </c>
    </row>
    <row r="13" spans="1:13" ht="33.75" customHeight="1" x14ac:dyDescent="0.25">
      <c r="A13" s="3">
        <v>6</v>
      </c>
      <c r="B13" s="14" t="s">
        <v>19</v>
      </c>
      <c r="C13" s="32">
        <v>6780.3</v>
      </c>
      <c r="D13" s="32">
        <v>10056.4</v>
      </c>
      <c r="E13" s="32">
        <f t="shared" si="0"/>
        <v>148.31792103594233</v>
      </c>
      <c r="F13" s="32">
        <f t="shared" si="1"/>
        <v>3276.0999999999995</v>
      </c>
    </row>
    <row r="14" spans="1:13" ht="110.25" customHeight="1" x14ac:dyDescent="0.25">
      <c r="A14" s="3">
        <v>7</v>
      </c>
      <c r="B14" s="14" t="s">
        <v>32</v>
      </c>
      <c r="C14" s="32">
        <v>0</v>
      </c>
      <c r="D14" s="32">
        <v>30.1</v>
      </c>
      <c r="E14" s="32"/>
      <c r="F14" s="32">
        <f t="shared" si="1"/>
        <v>30.1</v>
      </c>
    </row>
    <row r="15" spans="1:13" ht="52.5" customHeight="1" x14ac:dyDescent="0.25">
      <c r="A15" s="3">
        <v>8</v>
      </c>
      <c r="B15" s="14" t="s">
        <v>16</v>
      </c>
      <c r="C15" s="32">
        <v>394.2</v>
      </c>
      <c r="D15" s="32">
        <v>860.2</v>
      </c>
      <c r="E15" s="32" t="s">
        <v>64</v>
      </c>
      <c r="F15" s="32">
        <f t="shared" si="1"/>
        <v>466.00000000000006</v>
      </c>
    </row>
    <row r="16" spans="1:13" ht="81" customHeight="1" x14ac:dyDescent="0.25">
      <c r="A16" s="3">
        <v>9</v>
      </c>
      <c r="B16" s="14" t="s">
        <v>13</v>
      </c>
      <c r="C16" s="32">
        <v>6748.8</v>
      </c>
      <c r="D16" s="32">
        <v>3149</v>
      </c>
      <c r="E16" s="32">
        <f t="shared" si="0"/>
        <v>46.660146989094358</v>
      </c>
      <c r="F16" s="32">
        <f t="shared" si="1"/>
        <v>-3599.8</v>
      </c>
    </row>
    <row r="17" spans="1:6" ht="31.5" customHeight="1" x14ac:dyDescent="0.25">
      <c r="A17" s="3">
        <v>10</v>
      </c>
      <c r="B17" s="14" t="s">
        <v>11</v>
      </c>
      <c r="C17" s="32">
        <v>742.5</v>
      </c>
      <c r="D17" s="32">
        <v>1308.8</v>
      </c>
      <c r="E17" s="32">
        <f t="shared" si="0"/>
        <v>176.26936026936028</v>
      </c>
      <c r="F17" s="32">
        <f t="shared" si="1"/>
        <v>566.29999999999995</v>
      </c>
    </row>
    <row r="18" spans="1:6" ht="31.5" customHeight="1" x14ac:dyDescent="0.25">
      <c r="A18" s="3">
        <v>11</v>
      </c>
      <c r="B18" s="14" t="s">
        <v>42</v>
      </c>
      <c r="C18" s="32">
        <v>0</v>
      </c>
      <c r="D18" s="32">
        <v>12</v>
      </c>
      <c r="E18" s="32"/>
      <c r="F18" s="32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2">
        <v>5585.1</v>
      </c>
      <c r="D19" s="32">
        <v>4985</v>
      </c>
      <c r="E19" s="32">
        <f t="shared" si="0"/>
        <v>89.255340101341062</v>
      </c>
      <c r="F19" s="32">
        <f t="shared" si="1"/>
        <v>-600.10000000000036</v>
      </c>
    </row>
    <row r="20" spans="1:6" ht="66" customHeight="1" x14ac:dyDescent="0.25">
      <c r="A20" s="3">
        <v>13</v>
      </c>
      <c r="B20" s="14" t="s">
        <v>17</v>
      </c>
      <c r="C20" s="32">
        <v>5718.6</v>
      </c>
      <c r="D20" s="32">
        <v>4498.3999999999996</v>
      </c>
      <c r="E20" s="32">
        <f t="shared" si="0"/>
        <v>78.662609729654093</v>
      </c>
      <c r="F20" s="32">
        <f t="shared" si="1"/>
        <v>-1220.2000000000007</v>
      </c>
    </row>
    <row r="21" spans="1:6" ht="80.25" customHeight="1" x14ac:dyDescent="0.25">
      <c r="A21" s="3">
        <v>14</v>
      </c>
      <c r="B21" s="14" t="s">
        <v>43</v>
      </c>
      <c r="C21" s="32">
        <v>0</v>
      </c>
      <c r="D21" s="32">
        <v>49.2</v>
      </c>
      <c r="E21" s="32"/>
      <c r="F21" s="32">
        <f t="shared" si="1"/>
        <v>49.2</v>
      </c>
    </row>
    <row r="22" spans="1:6" ht="63.75" customHeight="1" x14ac:dyDescent="0.25">
      <c r="A22" s="3">
        <v>15</v>
      </c>
      <c r="B22" s="14" t="s">
        <v>44</v>
      </c>
      <c r="C22" s="32">
        <v>0</v>
      </c>
      <c r="D22" s="32">
        <v>3.9</v>
      </c>
      <c r="E22" s="32"/>
      <c r="F22" s="32">
        <f t="shared" si="1"/>
        <v>3.9</v>
      </c>
    </row>
    <row r="23" spans="1:6" ht="16.5" customHeight="1" x14ac:dyDescent="0.25">
      <c r="A23" s="3">
        <v>16</v>
      </c>
      <c r="B23" s="14" t="s">
        <v>27</v>
      </c>
      <c r="C23" s="32">
        <v>0</v>
      </c>
      <c r="D23" s="32">
        <v>0.3</v>
      </c>
      <c r="E23" s="32"/>
      <c r="F23" s="32">
        <f t="shared" si="1"/>
        <v>0.3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2255443.6999999997</v>
      </c>
      <c r="D24" s="8">
        <f>D25+D26+D27</f>
        <v>1145803.8</v>
      </c>
      <c r="E24" s="4">
        <f t="shared" si="0"/>
        <v>50.801702565220317</v>
      </c>
      <c r="F24" s="4">
        <f t="shared" si="1"/>
        <v>-1109639.8999999997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1.9</v>
      </c>
      <c r="E25" s="32"/>
      <c r="F25" s="32">
        <f t="shared" si="1"/>
        <v>1.9</v>
      </c>
    </row>
    <row r="26" spans="1:6" ht="31.5" x14ac:dyDescent="0.25">
      <c r="A26" s="3">
        <v>19</v>
      </c>
      <c r="B26" s="15" t="s">
        <v>9</v>
      </c>
      <c r="C26" s="11">
        <v>2268593.9</v>
      </c>
      <c r="D26" s="32">
        <v>1160032.1000000001</v>
      </c>
      <c r="E26" s="32">
        <f t="shared" si="0"/>
        <v>51.134409732830555</v>
      </c>
      <c r="F26" s="32">
        <f t="shared" si="1"/>
        <v>-1108561.7999999998</v>
      </c>
    </row>
    <row r="27" spans="1:6" ht="47.25" x14ac:dyDescent="0.25">
      <c r="A27" s="3">
        <v>20</v>
      </c>
      <c r="B27" s="22" t="s">
        <v>10</v>
      </c>
      <c r="C27" s="32">
        <v>-13150.2</v>
      </c>
      <c r="D27" s="32">
        <v>-14230.2</v>
      </c>
      <c r="E27" s="32">
        <f t="shared" si="0"/>
        <v>108.212802847105</v>
      </c>
      <c r="F27" s="32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</f>
        <v>1393</v>
      </c>
      <c r="D28" s="4">
        <f>D29+D30+D31</f>
        <v>711.30000000000007</v>
      </c>
      <c r="E28" s="4">
        <f t="shared" si="0"/>
        <v>51.062455132806896</v>
      </c>
      <c r="F28" s="4">
        <f t="shared" si="1"/>
        <v>-681.69999999999993</v>
      </c>
    </row>
    <row r="29" spans="1:6" ht="32.25" customHeight="1" x14ac:dyDescent="0.25">
      <c r="A29" s="3">
        <v>22</v>
      </c>
      <c r="B29" s="15" t="s">
        <v>25</v>
      </c>
      <c r="C29" s="32">
        <v>1393</v>
      </c>
      <c r="D29" s="32">
        <v>696.5</v>
      </c>
      <c r="E29" s="32">
        <f t="shared" si="0"/>
        <v>50</v>
      </c>
      <c r="F29" s="32">
        <f t="shared" si="1"/>
        <v>-696.5</v>
      </c>
    </row>
    <row r="30" spans="1:6" ht="17.25" customHeight="1" x14ac:dyDescent="0.25">
      <c r="A30" s="3">
        <v>23</v>
      </c>
      <c r="B30" s="15" t="s">
        <v>45</v>
      </c>
      <c r="C30" s="32">
        <v>0</v>
      </c>
      <c r="D30" s="32">
        <v>0.7</v>
      </c>
      <c r="E30" s="32"/>
      <c r="F30" s="32">
        <f t="shared" si="1"/>
        <v>0.7</v>
      </c>
    </row>
    <row r="31" spans="1:6" ht="81.75" customHeight="1" x14ac:dyDescent="0.25">
      <c r="A31" s="3">
        <v>24</v>
      </c>
      <c r="B31" s="15" t="s">
        <v>63</v>
      </c>
      <c r="C31" s="32">
        <v>0</v>
      </c>
      <c r="D31" s="32">
        <v>14.1</v>
      </c>
      <c r="E31" s="32"/>
      <c r="F31" s="32">
        <f t="shared" si="1"/>
        <v>14.1</v>
      </c>
    </row>
    <row r="32" spans="1:6" s="9" customFormat="1" ht="18.75" customHeight="1" x14ac:dyDescent="0.2">
      <c r="A32" s="7">
        <v>25</v>
      </c>
      <c r="B32" s="21" t="s">
        <v>22</v>
      </c>
      <c r="C32" s="4">
        <f>C33+C36</f>
        <v>2885.88</v>
      </c>
      <c r="D32" s="4">
        <f>D33+D34+D36+D35</f>
        <v>1754</v>
      </c>
      <c r="E32" s="4">
        <f t="shared" si="0"/>
        <v>60.778687956533183</v>
      </c>
      <c r="F32" s="4">
        <f t="shared" si="1"/>
        <v>-1131.8800000000001</v>
      </c>
    </row>
    <row r="33" spans="1:6" ht="31.5" x14ac:dyDescent="0.25">
      <c r="A33" s="3">
        <v>26</v>
      </c>
      <c r="B33" s="15" t="s">
        <v>11</v>
      </c>
      <c r="C33" s="32">
        <v>167.08</v>
      </c>
      <c r="D33" s="32">
        <v>105.8</v>
      </c>
      <c r="E33" s="32">
        <f t="shared" si="0"/>
        <v>63.322959061527406</v>
      </c>
      <c r="F33" s="32">
        <f t="shared" si="1"/>
        <v>-61.280000000000015</v>
      </c>
    </row>
    <row r="34" spans="1:6" ht="18" customHeight="1" x14ac:dyDescent="0.25">
      <c r="A34" s="3">
        <v>27</v>
      </c>
      <c r="B34" s="15" t="s">
        <v>45</v>
      </c>
      <c r="C34" s="32">
        <v>0</v>
      </c>
      <c r="D34" s="32">
        <v>0.5</v>
      </c>
      <c r="E34" s="32"/>
      <c r="F34" s="32">
        <f t="shared" si="1"/>
        <v>0.5</v>
      </c>
    </row>
    <row r="35" spans="1:6" ht="83.25" customHeight="1" x14ac:dyDescent="0.25">
      <c r="A35" s="3">
        <v>28</v>
      </c>
      <c r="B35" s="15" t="s">
        <v>33</v>
      </c>
      <c r="C35" s="32">
        <v>0</v>
      </c>
      <c r="D35" s="32">
        <v>1.4</v>
      </c>
      <c r="E35" s="32"/>
      <c r="F35" s="32">
        <f t="shared" si="1"/>
        <v>1.4</v>
      </c>
    </row>
    <row r="36" spans="1:6" ht="18.75" customHeight="1" x14ac:dyDescent="0.25">
      <c r="A36" s="3">
        <v>29</v>
      </c>
      <c r="B36" s="15" t="s">
        <v>12</v>
      </c>
      <c r="C36" s="32">
        <v>2718.8</v>
      </c>
      <c r="D36" s="32">
        <v>1646.3</v>
      </c>
      <c r="E36" s="32">
        <f t="shared" si="0"/>
        <v>60.552449610122103</v>
      </c>
      <c r="F36" s="32">
        <f t="shared" si="1"/>
        <v>-1072.5000000000002</v>
      </c>
    </row>
    <row r="37" spans="1:6" s="9" customFormat="1" ht="31.5" x14ac:dyDescent="0.2">
      <c r="A37" s="7">
        <v>30</v>
      </c>
      <c r="B37" s="21" t="s">
        <v>23</v>
      </c>
      <c r="C37" s="4">
        <f>C38+C39+C40+C41+C42+C44</f>
        <v>12983.500000000002</v>
      </c>
      <c r="D37" s="4">
        <f>D38+D39+D40+D41+D42+D44+D43</f>
        <v>6906.7999999999993</v>
      </c>
      <c r="E37" s="4">
        <f t="shared" si="0"/>
        <v>53.19674972079946</v>
      </c>
      <c r="F37" s="4">
        <f t="shared" si="1"/>
        <v>-6076.7000000000025</v>
      </c>
    </row>
    <row r="38" spans="1:6" ht="99.75" customHeight="1" x14ac:dyDescent="0.25">
      <c r="A38" s="3">
        <v>31</v>
      </c>
      <c r="B38" s="14" t="s">
        <v>14</v>
      </c>
      <c r="C38" s="32">
        <v>99.2</v>
      </c>
      <c r="D38" s="32">
        <v>99.2</v>
      </c>
      <c r="E38" s="32">
        <f t="shared" si="0"/>
        <v>100</v>
      </c>
      <c r="F38" s="32">
        <f t="shared" si="1"/>
        <v>0</v>
      </c>
    </row>
    <row r="39" spans="1:6" ht="79.5" customHeight="1" x14ac:dyDescent="0.25">
      <c r="A39" s="3">
        <v>32</v>
      </c>
      <c r="B39" s="14" t="s">
        <v>24</v>
      </c>
      <c r="C39" s="32">
        <v>10957.7</v>
      </c>
      <c r="D39" s="32">
        <v>6032.7</v>
      </c>
      <c r="E39" s="32">
        <f t="shared" si="0"/>
        <v>55.054436606222104</v>
      </c>
      <c r="F39" s="32">
        <f t="shared" si="1"/>
        <v>-4925.0000000000009</v>
      </c>
    </row>
    <row r="40" spans="1:6" ht="18" customHeight="1" x14ac:dyDescent="0.25">
      <c r="A40" s="3">
        <v>33</v>
      </c>
      <c r="B40" s="14" t="s">
        <v>31</v>
      </c>
      <c r="C40" s="32">
        <v>0</v>
      </c>
      <c r="D40" s="32">
        <v>1.4</v>
      </c>
      <c r="E40" s="32"/>
      <c r="F40" s="32">
        <f t="shared" si="1"/>
        <v>1.4</v>
      </c>
    </row>
    <row r="41" spans="1:6" ht="114" customHeight="1" x14ac:dyDescent="0.25">
      <c r="A41" s="3">
        <v>34</v>
      </c>
      <c r="B41" s="14" t="s">
        <v>43</v>
      </c>
      <c r="C41" s="32">
        <v>0</v>
      </c>
      <c r="D41" s="32">
        <v>249.5</v>
      </c>
      <c r="E41" s="32"/>
      <c r="F41" s="32">
        <f t="shared" si="1"/>
        <v>249.5</v>
      </c>
    </row>
    <row r="42" spans="1:6" ht="64.5" customHeight="1" x14ac:dyDescent="0.25">
      <c r="A42" s="3">
        <v>35</v>
      </c>
      <c r="B42" s="15" t="s">
        <v>30</v>
      </c>
      <c r="C42" s="32">
        <v>1026.5999999999999</v>
      </c>
      <c r="D42" s="32">
        <v>479.5</v>
      </c>
      <c r="E42" s="32">
        <f t="shared" si="0"/>
        <v>46.707578414182741</v>
      </c>
      <c r="F42" s="32">
        <f t="shared" si="1"/>
        <v>-547.09999999999991</v>
      </c>
    </row>
    <row r="43" spans="1:6" ht="18" customHeight="1" x14ac:dyDescent="0.25">
      <c r="A43" s="3">
        <v>36</v>
      </c>
      <c r="B43" s="15" t="s">
        <v>27</v>
      </c>
      <c r="C43" s="32">
        <v>0</v>
      </c>
      <c r="D43" s="32">
        <v>44.5</v>
      </c>
      <c r="E43" s="32"/>
      <c r="F43" s="32">
        <f t="shared" si="1"/>
        <v>44.5</v>
      </c>
    </row>
    <row r="44" spans="1:6" ht="17.25" customHeight="1" x14ac:dyDescent="0.25">
      <c r="A44" s="3">
        <v>37</v>
      </c>
      <c r="B44" s="14" t="s">
        <v>12</v>
      </c>
      <c r="C44" s="32">
        <v>900</v>
      </c>
      <c r="D44" s="32">
        <v>0</v>
      </c>
      <c r="E44" s="32"/>
      <c r="F44" s="32">
        <f t="shared" si="1"/>
        <v>-900</v>
      </c>
    </row>
    <row r="45" spans="1:6" s="9" customFormat="1" ht="18" customHeight="1" x14ac:dyDescent="0.2">
      <c r="A45" s="7">
        <v>38</v>
      </c>
      <c r="B45" s="21" t="s">
        <v>59</v>
      </c>
      <c r="C45" s="5">
        <f>C46+C48+C47</f>
        <v>3291</v>
      </c>
      <c r="D45" s="5">
        <f>D46+D48+D47</f>
        <v>2506.5</v>
      </c>
      <c r="E45" s="4">
        <f t="shared" si="0"/>
        <v>76.162260711030086</v>
      </c>
      <c r="F45" s="4">
        <f t="shared" si="1"/>
        <v>-784.5</v>
      </c>
    </row>
    <row r="46" spans="1:6" ht="31.5" x14ac:dyDescent="0.25">
      <c r="A46" s="3">
        <v>39</v>
      </c>
      <c r="B46" s="14" t="s">
        <v>15</v>
      </c>
      <c r="C46" s="6">
        <v>350</v>
      </c>
      <c r="D46" s="6">
        <v>160</v>
      </c>
      <c r="E46" s="32">
        <f t="shared" si="0"/>
        <v>45.714285714285715</v>
      </c>
      <c r="F46" s="32">
        <f t="shared" si="1"/>
        <v>-190</v>
      </c>
    </row>
    <row r="47" spans="1:6" ht="78.75" x14ac:dyDescent="0.25">
      <c r="A47" s="3">
        <v>40</v>
      </c>
      <c r="B47" s="14" t="s">
        <v>24</v>
      </c>
      <c r="C47" s="6">
        <v>2940</v>
      </c>
      <c r="D47" s="6">
        <v>2345.5</v>
      </c>
      <c r="E47" s="32">
        <f t="shared" si="0"/>
        <v>79.778911564625858</v>
      </c>
      <c r="F47" s="32">
        <f t="shared" si="1"/>
        <v>-594.5</v>
      </c>
    </row>
    <row r="48" spans="1:6" ht="48" customHeight="1" x14ac:dyDescent="0.25">
      <c r="A48" s="3">
        <v>41</v>
      </c>
      <c r="B48" s="14" t="s">
        <v>52</v>
      </c>
      <c r="C48" s="6">
        <v>1</v>
      </c>
      <c r="D48" s="6">
        <v>1</v>
      </c>
      <c r="E48" s="32">
        <f t="shared" si="0"/>
        <v>100</v>
      </c>
      <c r="F48" s="32">
        <f t="shared" si="1"/>
        <v>0</v>
      </c>
    </row>
    <row r="49" spans="1:13" x14ac:dyDescent="0.25"/>
    <row r="50" spans="1:13" x14ac:dyDescent="0.25"/>
    <row r="51" spans="1:13" x14ac:dyDescent="0.25"/>
    <row r="52" spans="1:13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3" customFormat="1" hidden="1" x14ac:dyDescent="0.25">
      <c r="A72" s="16"/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  <row r="87" spans="2:13" s="16" customFormat="1" hidden="1" x14ac:dyDescent="0.25">
      <c r="B87" s="19"/>
      <c r="C87" s="17"/>
      <c r="D87" s="17"/>
      <c r="E87" s="17"/>
      <c r="F87" s="17"/>
      <c r="G87" s="1"/>
      <c r="H87" s="1"/>
      <c r="I87" s="1"/>
      <c r="J87" s="1"/>
      <c r="K87" s="1"/>
      <c r="L87" s="1"/>
      <c r="M8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workbookViewId="0">
      <selection activeCell="C10" sqref="C1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56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6" t="s">
        <v>0</v>
      </c>
      <c r="B5" s="37" t="s">
        <v>1</v>
      </c>
      <c r="C5" s="38" t="s">
        <v>57</v>
      </c>
      <c r="D5" s="38" t="s">
        <v>58</v>
      </c>
      <c r="E5" s="38"/>
      <c r="F5" s="38"/>
    </row>
    <row r="6" spans="1:13" ht="36" customHeight="1" x14ac:dyDescent="0.25">
      <c r="A6" s="36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6"/>
      <c r="B7" s="37"/>
      <c r="C7" s="38"/>
      <c r="D7" s="38"/>
      <c r="E7" s="31" t="s">
        <v>4</v>
      </c>
      <c r="F7" s="31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48.4</v>
      </c>
      <c r="E8" s="4">
        <f>D8/C8*100</f>
        <v>38.90675241157556</v>
      </c>
      <c r="F8" s="4">
        <f>D8-C8</f>
        <v>-76</v>
      </c>
    </row>
    <row r="9" spans="1:13" ht="51.75" customHeight="1" x14ac:dyDescent="0.25">
      <c r="A9" s="3">
        <v>2</v>
      </c>
      <c r="B9" s="14" t="s">
        <v>28</v>
      </c>
      <c r="C9" s="31">
        <v>70.400000000000006</v>
      </c>
      <c r="D9" s="31">
        <v>4</v>
      </c>
      <c r="E9" s="31">
        <f t="shared" ref="E9:E46" si="0">D9/C9*100</f>
        <v>5.6818181818181817</v>
      </c>
      <c r="F9" s="31">
        <f t="shared" ref="F9:F47" si="1">D9-C9</f>
        <v>-66.400000000000006</v>
      </c>
    </row>
    <row r="10" spans="1:13" ht="69" customHeight="1" x14ac:dyDescent="0.25">
      <c r="A10" s="3">
        <v>3</v>
      </c>
      <c r="B10" s="14" t="s">
        <v>29</v>
      </c>
      <c r="C10" s="31">
        <v>54</v>
      </c>
      <c r="D10" s="31">
        <v>44.4</v>
      </c>
      <c r="E10" s="31">
        <f t="shared" si="0"/>
        <v>82.222222222222214</v>
      </c>
      <c r="F10" s="31">
        <f t="shared" si="1"/>
        <v>-9.6000000000000014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29174.2</v>
      </c>
      <c r="E11" s="4">
        <f t="shared" si="0"/>
        <v>69.690867439199479</v>
      </c>
      <c r="F11" s="4">
        <f t="shared" si="1"/>
        <v>-12688.099999999995</v>
      </c>
    </row>
    <row r="12" spans="1:13" ht="81" customHeight="1" x14ac:dyDescent="0.25">
      <c r="A12" s="3">
        <v>5</v>
      </c>
      <c r="B12" s="14" t="s">
        <v>8</v>
      </c>
      <c r="C12" s="31">
        <v>15892.8</v>
      </c>
      <c r="D12" s="31">
        <v>7163.8</v>
      </c>
      <c r="E12" s="31">
        <f t="shared" si="0"/>
        <v>45.075757575757578</v>
      </c>
      <c r="F12" s="31">
        <f t="shared" si="1"/>
        <v>-8729</v>
      </c>
    </row>
    <row r="13" spans="1:13" ht="33.75" customHeight="1" x14ac:dyDescent="0.25">
      <c r="A13" s="3">
        <v>6</v>
      </c>
      <c r="B13" s="14" t="s">
        <v>19</v>
      </c>
      <c r="C13" s="31">
        <v>6780.3</v>
      </c>
      <c r="D13" s="31">
        <v>8575.7999999999993</v>
      </c>
      <c r="E13" s="31">
        <f t="shared" si="0"/>
        <v>126.48112915357726</v>
      </c>
      <c r="F13" s="31">
        <f t="shared" si="1"/>
        <v>1795.4999999999991</v>
      </c>
    </row>
    <row r="14" spans="1:13" ht="110.25" customHeight="1" x14ac:dyDescent="0.25">
      <c r="A14" s="3">
        <v>7</v>
      </c>
      <c r="B14" s="14" t="s">
        <v>32</v>
      </c>
      <c r="C14" s="31">
        <v>0</v>
      </c>
      <c r="D14" s="31">
        <v>30.1</v>
      </c>
      <c r="E14" s="31"/>
      <c r="F14" s="31">
        <f t="shared" si="1"/>
        <v>30.1</v>
      </c>
    </row>
    <row r="15" spans="1:13" ht="52.5" customHeight="1" x14ac:dyDescent="0.25">
      <c r="A15" s="3">
        <v>8</v>
      </c>
      <c r="B15" s="14" t="s">
        <v>16</v>
      </c>
      <c r="C15" s="31">
        <v>394.2</v>
      </c>
      <c r="D15" s="31">
        <v>0</v>
      </c>
      <c r="E15" s="31"/>
      <c r="F15" s="31">
        <f t="shared" si="1"/>
        <v>-394.2</v>
      </c>
    </row>
    <row r="16" spans="1:13" ht="81" customHeight="1" x14ac:dyDescent="0.25">
      <c r="A16" s="3">
        <v>9</v>
      </c>
      <c r="B16" s="14" t="s">
        <v>13</v>
      </c>
      <c r="C16" s="31">
        <v>6748.8</v>
      </c>
      <c r="D16" s="31">
        <v>2760.2</v>
      </c>
      <c r="E16" s="31">
        <f t="shared" si="0"/>
        <v>40.899122807017541</v>
      </c>
      <c r="F16" s="31">
        <f t="shared" si="1"/>
        <v>-3988.6000000000004</v>
      </c>
    </row>
    <row r="17" spans="1:6" ht="31.5" customHeight="1" x14ac:dyDescent="0.25">
      <c r="A17" s="3">
        <v>10</v>
      </c>
      <c r="B17" s="14" t="s">
        <v>11</v>
      </c>
      <c r="C17" s="31">
        <v>742.5</v>
      </c>
      <c r="D17" s="31">
        <v>1266.4000000000001</v>
      </c>
      <c r="E17" s="31">
        <f t="shared" si="0"/>
        <v>170.55892255892257</v>
      </c>
      <c r="F17" s="31">
        <f t="shared" si="1"/>
        <v>523.90000000000009</v>
      </c>
    </row>
    <row r="18" spans="1:6" ht="31.5" customHeight="1" x14ac:dyDescent="0.25">
      <c r="A18" s="3">
        <v>11</v>
      </c>
      <c r="B18" s="14" t="s">
        <v>42</v>
      </c>
      <c r="C18" s="31">
        <v>0</v>
      </c>
      <c r="D18" s="31">
        <v>12</v>
      </c>
      <c r="E18" s="31"/>
      <c r="F18" s="31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1">
        <v>5585.1</v>
      </c>
      <c r="D19" s="31">
        <v>4881.2</v>
      </c>
      <c r="E19" s="31">
        <f t="shared" si="0"/>
        <v>87.39682369160802</v>
      </c>
      <c r="F19" s="31">
        <f t="shared" si="1"/>
        <v>-703.90000000000055</v>
      </c>
    </row>
    <row r="20" spans="1:6" ht="66" customHeight="1" x14ac:dyDescent="0.25">
      <c r="A20" s="3">
        <v>13</v>
      </c>
      <c r="B20" s="14" t="s">
        <v>17</v>
      </c>
      <c r="C20" s="31">
        <v>5718.6</v>
      </c>
      <c r="D20" s="31">
        <v>4441.5</v>
      </c>
      <c r="E20" s="31">
        <f t="shared" si="0"/>
        <v>77.66761095372992</v>
      </c>
      <c r="F20" s="31">
        <f t="shared" si="1"/>
        <v>-1277.1000000000004</v>
      </c>
    </row>
    <row r="21" spans="1:6" ht="80.25" customHeight="1" x14ac:dyDescent="0.25">
      <c r="A21" s="3">
        <v>14</v>
      </c>
      <c r="B21" s="14" t="s">
        <v>43</v>
      </c>
      <c r="C21" s="31">
        <v>0</v>
      </c>
      <c r="D21" s="31">
        <v>39.4</v>
      </c>
      <c r="E21" s="31"/>
      <c r="F21" s="31">
        <f t="shared" si="1"/>
        <v>39.4</v>
      </c>
    </row>
    <row r="22" spans="1:6" ht="63.75" customHeight="1" x14ac:dyDescent="0.25">
      <c r="A22" s="3">
        <v>15</v>
      </c>
      <c r="B22" s="14" t="s">
        <v>44</v>
      </c>
      <c r="C22" s="31">
        <v>0</v>
      </c>
      <c r="D22" s="31">
        <v>0.3</v>
      </c>
      <c r="E22" s="31"/>
      <c r="F22" s="31">
        <f t="shared" si="1"/>
        <v>0.3</v>
      </c>
    </row>
    <row r="23" spans="1:6" ht="16.5" customHeight="1" x14ac:dyDescent="0.25">
      <c r="A23" s="3">
        <v>16</v>
      </c>
      <c r="B23" s="14" t="s">
        <v>27</v>
      </c>
      <c r="C23" s="31">
        <v>0</v>
      </c>
      <c r="D23" s="31">
        <v>3.5</v>
      </c>
      <c r="E23" s="31"/>
      <c r="F23" s="31">
        <f t="shared" si="1"/>
        <v>3.5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2246502.7999999998</v>
      </c>
      <c r="D24" s="8">
        <f>D25+D26+D27</f>
        <v>996542.1</v>
      </c>
      <c r="E24" s="4">
        <f t="shared" si="0"/>
        <v>44.35970878825524</v>
      </c>
      <c r="F24" s="4">
        <f t="shared" si="1"/>
        <v>-1249960.6999999997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-1.4</v>
      </c>
      <c r="E25" s="31"/>
      <c r="F25" s="31">
        <f t="shared" si="1"/>
        <v>-1.4</v>
      </c>
    </row>
    <row r="26" spans="1:6" ht="31.5" x14ac:dyDescent="0.25">
      <c r="A26" s="3">
        <v>19</v>
      </c>
      <c r="B26" s="15" t="s">
        <v>9</v>
      </c>
      <c r="C26" s="11">
        <v>2259653</v>
      </c>
      <c r="D26" s="31">
        <v>1010773.7</v>
      </c>
      <c r="E26" s="31">
        <f t="shared" si="0"/>
        <v>44.731368046332776</v>
      </c>
      <c r="F26" s="31">
        <f t="shared" si="1"/>
        <v>-1248879.3</v>
      </c>
    </row>
    <row r="27" spans="1:6" ht="47.25" x14ac:dyDescent="0.25">
      <c r="A27" s="3">
        <v>20</v>
      </c>
      <c r="B27" s="22" t="s">
        <v>10</v>
      </c>
      <c r="C27" s="31">
        <v>-13150.2</v>
      </c>
      <c r="D27" s="31">
        <v>-14230.2</v>
      </c>
      <c r="E27" s="31">
        <f t="shared" si="0"/>
        <v>108.212802847105</v>
      </c>
      <c r="F27" s="31">
        <f t="shared" si="1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C29+C30</f>
        <v>1393</v>
      </c>
      <c r="D28" s="4">
        <f>D29+D30</f>
        <v>581.1</v>
      </c>
      <c r="E28" s="4">
        <f t="shared" si="0"/>
        <v>41.715721464465183</v>
      </c>
      <c r="F28" s="4">
        <f t="shared" si="1"/>
        <v>-811.9</v>
      </c>
    </row>
    <row r="29" spans="1:6" ht="35.25" customHeight="1" x14ac:dyDescent="0.25">
      <c r="A29" s="3">
        <v>22</v>
      </c>
      <c r="B29" s="15" t="s">
        <v>25</v>
      </c>
      <c r="C29" s="31">
        <v>1393</v>
      </c>
      <c r="D29" s="31">
        <v>580.4</v>
      </c>
      <c r="E29" s="31">
        <f t="shared" si="0"/>
        <v>41.665470208183777</v>
      </c>
      <c r="F29" s="31">
        <f t="shared" si="1"/>
        <v>-812.6</v>
      </c>
    </row>
    <row r="30" spans="1:6" ht="17.25" customHeight="1" x14ac:dyDescent="0.25">
      <c r="A30" s="3">
        <v>23</v>
      </c>
      <c r="B30" s="15" t="s">
        <v>45</v>
      </c>
      <c r="C30" s="31">
        <v>0</v>
      </c>
      <c r="D30" s="31">
        <v>0.7</v>
      </c>
      <c r="E30" s="31"/>
      <c r="F30" s="31">
        <f t="shared" si="1"/>
        <v>0.7</v>
      </c>
    </row>
    <row r="31" spans="1:6" s="9" customFormat="1" ht="18.75" customHeight="1" x14ac:dyDescent="0.2">
      <c r="A31" s="7">
        <v>24</v>
      </c>
      <c r="B31" s="21" t="s">
        <v>22</v>
      </c>
      <c r="C31" s="4">
        <f>C32+C35</f>
        <v>2885.88</v>
      </c>
      <c r="D31" s="4">
        <f>D32+D33+D35+D34</f>
        <v>1710.9</v>
      </c>
      <c r="E31" s="4">
        <f t="shared" si="0"/>
        <v>59.28520936421473</v>
      </c>
      <c r="F31" s="4">
        <f t="shared" si="1"/>
        <v>-1174.98</v>
      </c>
    </row>
    <row r="32" spans="1:6" ht="31.5" x14ac:dyDescent="0.25">
      <c r="A32" s="3">
        <v>25</v>
      </c>
      <c r="B32" s="15" t="s">
        <v>11</v>
      </c>
      <c r="C32" s="31">
        <v>167.08</v>
      </c>
      <c r="D32" s="31">
        <v>105.7</v>
      </c>
      <c r="E32" s="31">
        <f t="shared" si="0"/>
        <v>63.263107493416328</v>
      </c>
      <c r="F32" s="31">
        <f t="shared" si="1"/>
        <v>-61.38000000000001</v>
      </c>
    </row>
    <row r="33" spans="1:6" ht="18" customHeight="1" x14ac:dyDescent="0.25">
      <c r="A33" s="3">
        <v>26</v>
      </c>
      <c r="B33" s="15" t="s">
        <v>45</v>
      </c>
      <c r="C33" s="31">
        <v>0</v>
      </c>
      <c r="D33" s="31">
        <v>0.5</v>
      </c>
      <c r="E33" s="31"/>
      <c r="F33" s="31">
        <f t="shared" si="1"/>
        <v>0.5</v>
      </c>
    </row>
    <row r="34" spans="1:6" ht="83.25" customHeight="1" x14ac:dyDescent="0.25">
      <c r="A34" s="3">
        <v>27</v>
      </c>
      <c r="B34" s="15" t="s">
        <v>33</v>
      </c>
      <c r="C34" s="31">
        <v>0</v>
      </c>
      <c r="D34" s="31">
        <v>1.3</v>
      </c>
      <c r="E34" s="31"/>
      <c r="F34" s="31">
        <f t="shared" si="1"/>
        <v>1.3</v>
      </c>
    </row>
    <row r="35" spans="1:6" ht="18.75" customHeight="1" x14ac:dyDescent="0.25">
      <c r="A35" s="3">
        <v>28</v>
      </c>
      <c r="B35" s="15" t="s">
        <v>12</v>
      </c>
      <c r="C35" s="31">
        <v>2718.8</v>
      </c>
      <c r="D35" s="31">
        <v>1603.4</v>
      </c>
      <c r="E35" s="31">
        <f t="shared" si="0"/>
        <v>58.974547594526996</v>
      </c>
      <c r="F35" s="31">
        <f t="shared" si="1"/>
        <v>-1115.4000000000001</v>
      </c>
    </row>
    <row r="36" spans="1:6" s="9" customFormat="1" ht="31.5" x14ac:dyDescent="0.2">
      <c r="A36" s="7">
        <v>29</v>
      </c>
      <c r="B36" s="21" t="s">
        <v>23</v>
      </c>
      <c r="C36" s="4">
        <f>C37+C38+C39+C40+C41+C43</f>
        <v>12983.500000000002</v>
      </c>
      <c r="D36" s="4">
        <f>D37+D38+D39+D40+D41+D43+D42</f>
        <v>6073.0999999999995</v>
      </c>
      <c r="E36" s="4">
        <f t="shared" si="0"/>
        <v>46.775522778911679</v>
      </c>
      <c r="F36" s="4">
        <f t="shared" si="1"/>
        <v>-6910.4000000000024</v>
      </c>
    </row>
    <row r="37" spans="1:6" ht="99.75" customHeight="1" x14ac:dyDescent="0.25">
      <c r="A37" s="3">
        <v>30</v>
      </c>
      <c r="B37" s="14" t="s">
        <v>14</v>
      </c>
      <c r="C37" s="31">
        <v>99.2</v>
      </c>
      <c r="D37" s="31">
        <v>92.8</v>
      </c>
      <c r="E37" s="31">
        <f t="shared" si="0"/>
        <v>93.548387096774192</v>
      </c>
      <c r="F37" s="31">
        <f t="shared" si="1"/>
        <v>-6.4000000000000057</v>
      </c>
    </row>
    <row r="38" spans="1:6" ht="79.5" customHeight="1" x14ac:dyDescent="0.25">
      <c r="A38" s="3">
        <v>31</v>
      </c>
      <c r="B38" s="14" t="s">
        <v>24</v>
      </c>
      <c r="C38" s="31">
        <v>10957.7</v>
      </c>
      <c r="D38" s="31">
        <v>5282.2</v>
      </c>
      <c r="E38" s="31">
        <f t="shared" si="0"/>
        <v>48.205371565200721</v>
      </c>
      <c r="F38" s="31">
        <f t="shared" si="1"/>
        <v>-5675.5000000000009</v>
      </c>
    </row>
    <row r="39" spans="1:6" ht="18" customHeight="1" x14ac:dyDescent="0.25">
      <c r="A39" s="3">
        <v>32</v>
      </c>
      <c r="B39" s="14" t="s">
        <v>31</v>
      </c>
      <c r="C39" s="31">
        <v>0</v>
      </c>
      <c r="D39" s="31">
        <v>1.4</v>
      </c>
      <c r="E39" s="31"/>
      <c r="F39" s="31">
        <f t="shared" si="1"/>
        <v>1.4</v>
      </c>
    </row>
    <row r="40" spans="1:6" ht="114" customHeight="1" x14ac:dyDescent="0.25">
      <c r="A40" s="3">
        <v>33</v>
      </c>
      <c r="B40" s="14" t="s">
        <v>43</v>
      </c>
      <c r="C40" s="31">
        <v>0</v>
      </c>
      <c r="D40" s="31">
        <v>237.5</v>
      </c>
      <c r="E40" s="31"/>
      <c r="F40" s="31">
        <f t="shared" si="1"/>
        <v>237.5</v>
      </c>
    </row>
    <row r="41" spans="1:6" ht="64.5" customHeight="1" x14ac:dyDescent="0.25">
      <c r="A41" s="3">
        <v>34</v>
      </c>
      <c r="B41" s="15" t="s">
        <v>30</v>
      </c>
      <c r="C41" s="31">
        <v>1026.5999999999999</v>
      </c>
      <c r="D41" s="31">
        <v>456.5</v>
      </c>
      <c r="E41" s="31">
        <f t="shared" si="0"/>
        <v>44.46717319306449</v>
      </c>
      <c r="F41" s="31">
        <f t="shared" si="1"/>
        <v>-570.09999999999991</v>
      </c>
    </row>
    <row r="42" spans="1:6" ht="18" customHeight="1" x14ac:dyDescent="0.25">
      <c r="A42" s="3">
        <v>35</v>
      </c>
      <c r="B42" s="15" t="s">
        <v>27</v>
      </c>
      <c r="C42" s="31">
        <v>0</v>
      </c>
      <c r="D42" s="31">
        <v>2.7</v>
      </c>
      <c r="E42" s="31"/>
      <c r="F42" s="31">
        <f t="shared" si="1"/>
        <v>2.7</v>
      </c>
    </row>
    <row r="43" spans="1:6" ht="17.25" customHeight="1" x14ac:dyDescent="0.25">
      <c r="A43" s="3">
        <v>36</v>
      </c>
      <c r="B43" s="14" t="s">
        <v>12</v>
      </c>
      <c r="C43" s="31">
        <v>900</v>
      </c>
      <c r="D43" s="31">
        <v>0</v>
      </c>
      <c r="E43" s="31"/>
      <c r="F43" s="31">
        <f t="shared" si="1"/>
        <v>-900</v>
      </c>
    </row>
    <row r="44" spans="1:6" s="9" customFormat="1" ht="18" customHeight="1" x14ac:dyDescent="0.2">
      <c r="A44" s="7">
        <v>37</v>
      </c>
      <c r="B44" s="21" t="s">
        <v>59</v>
      </c>
      <c r="C44" s="5">
        <f>C45+C47+C46</f>
        <v>3291</v>
      </c>
      <c r="D44" s="5">
        <f>D45+D47+D46</f>
        <v>2506.5</v>
      </c>
      <c r="E44" s="4">
        <f t="shared" si="0"/>
        <v>76.162260711030086</v>
      </c>
      <c r="F44" s="4">
        <f t="shared" si="1"/>
        <v>-784.5</v>
      </c>
    </row>
    <row r="45" spans="1:6" ht="31.5" x14ac:dyDescent="0.25">
      <c r="A45" s="3">
        <v>38</v>
      </c>
      <c r="B45" s="14" t="s">
        <v>15</v>
      </c>
      <c r="C45" s="6">
        <v>350</v>
      </c>
      <c r="D45" s="6">
        <v>160</v>
      </c>
      <c r="E45" s="31">
        <f t="shared" si="0"/>
        <v>45.714285714285715</v>
      </c>
      <c r="F45" s="31">
        <f t="shared" si="1"/>
        <v>-190</v>
      </c>
    </row>
    <row r="46" spans="1:6" ht="78.75" x14ac:dyDescent="0.25">
      <c r="A46" s="3">
        <v>39</v>
      </c>
      <c r="B46" s="14" t="s">
        <v>24</v>
      </c>
      <c r="C46" s="6">
        <v>2940</v>
      </c>
      <c r="D46" s="6">
        <v>2345.5</v>
      </c>
      <c r="E46" s="31">
        <f t="shared" si="0"/>
        <v>79.778911564625858</v>
      </c>
      <c r="F46" s="31">
        <f t="shared" si="1"/>
        <v>-594.5</v>
      </c>
    </row>
    <row r="47" spans="1:6" ht="48" customHeight="1" x14ac:dyDescent="0.25">
      <c r="A47" s="3">
        <v>40</v>
      </c>
      <c r="B47" s="14" t="s">
        <v>52</v>
      </c>
      <c r="C47" s="6">
        <v>1</v>
      </c>
      <c r="D47" s="6">
        <v>1</v>
      </c>
      <c r="E47" s="31"/>
      <c r="F47" s="31">
        <f t="shared" si="1"/>
        <v>0</v>
      </c>
    </row>
    <row r="48" spans="1:6" x14ac:dyDescent="0.25"/>
    <row r="49" spans="1:13" x14ac:dyDescent="0.25"/>
    <row r="50" spans="1:13" x14ac:dyDescent="0.25"/>
    <row r="51" spans="1:13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3" customFormat="1" hidden="1" x14ac:dyDescent="0.25">
      <c r="A71" s="16"/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  <row r="86" spans="2:13" s="16" customFormat="1" hidden="1" x14ac:dyDescent="0.25">
      <c r="B86" s="19"/>
      <c r="C86" s="17"/>
      <c r="D86" s="17"/>
      <c r="E86" s="17"/>
      <c r="F86" s="17"/>
      <c r="G86" s="1"/>
      <c r="H86" s="1"/>
      <c r="I86" s="1"/>
      <c r="J86" s="1"/>
      <c r="K86" s="1"/>
      <c r="L86" s="1"/>
      <c r="M86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>
      <selection activeCell="D18" sqref="D18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53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6" t="s">
        <v>0</v>
      </c>
      <c r="B5" s="37" t="s">
        <v>1</v>
      </c>
      <c r="C5" s="38" t="s">
        <v>55</v>
      </c>
      <c r="D5" s="38" t="s">
        <v>54</v>
      </c>
      <c r="E5" s="38"/>
      <c r="F5" s="38"/>
    </row>
    <row r="6" spans="1:13" ht="36" customHeight="1" x14ac:dyDescent="0.25">
      <c r="A6" s="36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6"/>
      <c r="B7" s="37"/>
      <c r="C7" s="38"/>
      <c r="D7" s="38"/>
      <c r="E7" s="30" t="s">
        <v>4</v>
      </c>
      <c r="F7" s="30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72.599999999999994</v>
      </c>
      <c r="E8" s="4">
        <f>D8/C8*100</f>
        <v>58.360128617363337</v>
      </c>
      <c r="F8" s="4">
        <f>D8-C8</f>
        <v>-51.800000000000011</v>
      </c>
    </row>
    <row r="9" spans="1:13" ht="51.75" customHeight="1" x14ac:dyDescent="0.25">
      <c r="A9" s="3">
        <v>2</v>
      </c>
      <c r="B9" s="14" t="s">
        <v>28</v>
      </c>
      <c r="C9" s="30">
        <v>70.400000000000006</v>
      </c>
      <c r="D9" s="30">
        <v>2</v>
      </c>
      <c r="E9" s="30">
        <f t="shared" ref="E9:E45" si="0">D9/C9*100</f>
        <v>2.8409090909090908</v>
      </c>
      <c r="F9" s="30">
        <f t="shared" ref="F9:F46" si="1">D9-C9</f>
        <v>-68.400000000000006</v>
      </c>
    </row>
    <row r="10" spans="1:13" ht="69" customHeight="1" x14ac:dyDescent="0.25">
      <c r="A10" s="3">
        <v>3</v>
      </c>
      <c r="B10" s="14" t="s">
        <v>29</v>
      </c>
      <c r="C10" s="30">
        <v>54</v>
      </c>
      <c r="D10" s="30">
        <v>70.599999999999994</v>
      </c>
      <c r="E10" s="30">
        <f t="shared" si="0"/>
        <v>130.74074074074073</v>
      </c>
      <c r="F10" s="30">
        <f t="shared" si="1"/>
        <v>16.599999999999994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26670.499999999996</v>
      </c>
      <c r="E11" s="4">
        <f t="shared" si="0"/>
        <v>63.710068486442452</v>
      </c>
      <c r="F11" s="4">
        <f t="shared" si="1"/>
        <v>-15191.8</v>
      </c>
    </row>
    <row r="12" spans="1:13" ht="81" customHeight="1" x14ac:dyDescent="0.25">
      <c r="A12" s="3">
        <v>5</v>
      </c>
      <c r="B12" s="14" t="s">
        <v>8</v>
      </c>
      <c r="C12" s="30">
        <v>15892.8</v>
      </c>
      <c r="D12" s="30">
        <v>6170.8</v>
      </c>
      <c r="E12" s="30">
        <f t="shared" si="0"/>
        <v>38.827645222994065</v>
      </c>
      <c r="F12" s="30">
        <f t="shared" si="1"/>
        <v>-9722</v>
      </c>
    </row>
    <row r="13" spans="1:13" ht="33.75" customHeight="1" x14ac:dyDescent="0.25">
      <c r="A13" s="3">
        <v>6</v>
      </c>
      <c r="B13" s="14" t="s">
        <v>19</v>
      </c>
      <c r="C13" s="30">
        <v>6780.3</v>
      </c>
      <c r="D13" s="30">
        <v>8035.2</v>
      </c>
      <c r="E13" s="30">
        <f t="shared" si="0"/>
        <v>118.50803061811423</v>
      </c>
      <c r="F13" s="30">
        <f t="shared" si="1"/>
        <v>1254.8999999999996</v>
      </c>
    </row>
    <row r="14" spans="1:13" ht="110.25" customHeight="1" x14ac:dyDescent="0.25">
      <c r="A14" s="3">
        <v>7</v>
      </c>
      <c r="B14" s="14" t="s">
        <v>32</v>
      </c>
      <c r="C14" s="30">
        <v>0</v>
      </c>
      <c r="D14" s="30">
        <v>16.5</v>
      </c>
      <c r="E14" s="30"/>
      <c r="F14" s="30">
        <f t="shared" si="1"/>
        <v>16.5</v>
      </c>
    </row>
    <row r="15" spans="1:13" ht="52.5" customHeight="1" x14ac:dyDescent="0.25">
      <c r="A15" s="3">
        <v>8</v>
      </c>
      <c r="B15" s="14" t="s">
        <v>16</v>
      </c>
      <c r="C15" s="30">
        <v>394.2</v>
      </c>
      <c r="D15" s="30">
        <v>0</v>
      </c>
      <c r="E15" s="30"/>
      <c r="F15" s="30">
        <f t="shared" si="1"/>
        <v>-394.2</v>
      </c>
    </row>
    <row r="16" spans="1:13" ht="81" customHeight="1" x14ac:dyDescent="0.25">
      <c r="A16" s="3">
        <v>9</v>
      </c>
      <c r="B16" s="14" t="s">
        <v>13</v>
      </c>
      <c r="C16" s="30">
        <v>6748.8</v>
      </c>
      <c r="D16" s="30">
        <v>2151.1999999999998</v>
      </c>
      <c r="E16" s="30">
        <f t="shared" si="0"/>
        <v>31.875296348980559</v>
      </c>
      <c r="F16" s="30">
        <f t="shared" si="1"/>
        <v>-4597.6000000000004</v>
      </c>
    </row>
    <row r="17" spans="1:6" ht="31.5" customHeight="1" x14ac:dyDescent="0.25">
      <c r="A17" s="3">
        <v>10</v>
      </c>
      <c r="B17" s="14" t="s">
        <v>11</v>
      </c>
      <c r="C17" s="30">
        <v>742.5</v>
      </c>
      <c r="D17" s="30">
        <v>1116</v>
      </c>
      <c r="E17" s="30">
        <f t="shared" si="0"/>
        <v>150.30303030303028</v>
      </c>
      <c r="F17" s="30">
        <f t="shared" si="1"/>
        <v>373.5</v>
      </c>
    </row>
    <row r="18" spans="1:6" ht="31.5" customHeight="1" x14ac:dyDescent="0.25">
      <c r="A18" s="3">
        <v>11</v>
      </c>
      <c r="B18" s="14" t="s">
        <v>42</v>
      </c>
      <c r="C18" s="30">
        <v>0</v>
      </c>
      <c r="D18" s="30">
        <v>12</v>
      </c>
      <c r="E18" s="30"/>
      <c r="F18" s="30">
        <f t="shared" si="1"/>
        <v>12</v>
      </c>
    </row>
    <row r="19" spans="1:6" ht="81" customHeight="1" x14ac:dyDescent="0.25">
      <c r="A19" s="3">
        <v>12</v>
      </c>
      <c r="B19" s="14" t="s">
        <v>33</v>
      </c>
      <c r="C19" s="30">
        <v>5585.1</v>
      </c>
      <c r="D19" s="30">
        <v>4752.3999999999996</v>
      </c>
      <c r="E19" s="30">
        <f t="shared" si="0"/>
        <v>85.090687722690717</v>
      </c>
      <c r="F19" s="30">
        <f t="shared" si="1"/>
        <v>-832.70000000000073</v>
      </c>
    </row>
    <row r="20" spans="1:6" ht="66" customHeight="1" x14ac:dyDescent="0.25">
      <c r="A20" s="3">
        <v>13</v>
      </c>
      <c r="B20" s="14" t="s">
        <v>17</v>
      </c>
      <c r="C20" s="30">
        <v>5718.6</v>
      </c>
      <c r="D20" s="30">
        <v>4376</v>
      </c>
      <c r="E20" s="30">
        <f t="shared" si="0"/>
        <v>76.522225719581712</v>
      </c>
      <c r="F20" s="30">
        <f t="shared" si="1"/>
        <v>-1342.6000000000004</v>
      </c>
    </row>
    <row r="21" spans="1:6" ht="80.25" customHeight="1" x14ac:dyDescent="0.25">
      <c r="A21" s="3">
        <v>14</v>
      </c>
      <c r="B21" s="14" t="s">
        <v>43</v>
      </c>
      <c r="C21" s="30">
        <v>0</v>
      </c>
      <c r="D21" s="30">
        <v>31</v>
      </c>
      <c r="E21" s="30"/>
      <c r="F21" s="30">
        <f t="shared" si="1"/>
        <v>31</v>
      </c>
    </row>
    <row r="22" spans="1:6" ht="63.75" customHeight="1" x14ac:dyDescent="0.25">
      <c r="A22" s="3">
        <v>15</v>
      </c>
      <c r="B22" s="14" t="s">
        <v>44</v>
      </c>
      <c r="C22" s="30">
        <v>0</v>
      </c>
      <c r="D22" s="30">
        <v>0.3</v>
      </c>
      <c r="E22" s="30"/>
      <c r="F22" s="30">
        <f t="shared" si="1"/>
        <v>0.3</v>
      </c>
    </row>
    <row r="23" spans="1:6" ht="16.5" customHeight="1" x14ac:dyDescent="0.25">
      <c r="A23" s="3">
        <v>16</v>
      </c>
      <c r="B23" s="14" t="s">
        <v>27</v>
      </c>
      <c r="C23" s="30">
        <v>0</v>
      </c>
      <c r="D23" s="30">
        <v>9.1</v>
      </c>
      <c r="E23" s="30"/>
      <c r="F23" s="30">
        <f t="shared" si="1"/>
        <v>9.1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2238385.5</v>
      </c>
      <c r="D24" s="8">
        <f>D25+D26+D27</f>
        <v>798551.3</v>
      </c>
      <c r="E24" s="4">
        <f t="shared" si="0"/>
        <v>35.675324916105829</v>
      </c>
      <c r="F24" s="4">
        <f t="shared" si="1"/>
        <v>-1439834.2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-0.9</v>
      </c>
      <c r="E25" s="30"/>
      <c r="F25" s="30">
        <f t="shared" si="1"/>
        <v>-0.9</v>
      </c>
    </row>
    <row r="26" spans="1:6" ht="31.5" x14ac:dyDescent="0.25">
      <c r="A26" s="3">
        <v>19</v>
      </c>
      <c r="B26" s="15" t="s">
        <v>9</v>
      </c>
      <c r="C26" s="11">
        <v>2251534.7000000002</v>
      </c>
      <c r="D26" s="30">
        <v>812782.4</v>
      </c>
      <c r="E26" s="30">
        <f t="shared" si="0"/>
        <v>36.099039468501189</v>
      </c>
      <c r="F26" s="30">
        <f t="shared" si="1"/>
        <v>-1438752.3000000003</v>
      </c>
    </row>
    <row r="27" spans="1:6" ht="47.25" x14ac:dyDescent="0.25">
      <c r="A27" s="3">
        <v>20</v>
      </c>
      <c r="B27" s="22" t="s">
        <v>10</v>
      </c>
      <c r="C27" s="30">
        <v>-13149.2</v>
      </c>
      <c r="D27" s="30">
        <v>-14230.2</v>
      </c>
      <c r="E27" s="30">
        <f t="shared" si="0"/>
        <v>108.22103245824842</v>
      </c>
      <c r="F27" s="30">
        <f t="shared" si="1"/>
        <v>-1081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464.3</v>
      </c>
      <c r="E28" s="4">
        <f t="shared" si="0"/>
        <v>33.330940416367554</v>
      </c>
      <c r="F28" s="4">
        <f t="shared" si="1"/>
        <v>-928.7</v>
      </c>
    </row>
    <row r="29" spans="1:6" ht="35.25" customHeight="1" x14ac:dyDescent="0.25">
      <c r="A29" s="3">
        <v>22</v>
      </c>
      <c r="B29" s="15" t="s">
        <v>25</v>
      </c>
      <c r="C29" s="30">
        <v>1393</v>
      </c>
      <c r="D29" s="30">
        <v>464.3</v>
      </c>
      <c r="E29" s="30">
        <f t="shared" si="0"/>
        <v>33.330940416367554</v>
      </c>
      <c r="F29" s="30">
        <f t="shared" si="1"/>
        <v>-928.7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C31+C34</f>
        <v>2885.88</v>
      </c>
      <c r="D30" s="4">
        <f>D31+D32+D34+D33</f>
        <v>929.59999999999991</v>
      </c>
      <c r="E30" s="4">
        <f t="shared" si="0"/>
        <v>32.212011587453389</v>
      </c>
      <c r="F30" s="4">
        <f t="shared" si="1"/>
        <v>-1956.2800000000002</v>
      </c>
    </row>
    <row r="31" spans="1:6" ht="31.5" x14ac:dyDescent="0.25">
      <c r="A31" s="3">
        <v>24</v>
      </c>
      <c r="B31" s="15" t="s">
        <v>11</v>
      </c>
      <c r="C31" s="30">
        <v>167.08</v>
      </c>
      <c r="D31" s="30">
        <v>90.3</v>
      </c>
      <c r="E31" s="30">
        <f t="shared" si="0"/>
        <v>54.045966004309307</v>
      </c>
      <c r="F31" s="30">
        <f t="shared" si="1"/>
        <v>-76.780000000000015</v>
      </c>
    </row>
    <row r="32" spans="1:6" ht="18" customHeight="1" x14ac:dyDescent="0.25">
      <c r="A32" s="3">
        <v>25</v>
      </c>
      <c r="B32" s="15" t="s">
        <v>45</v>
      </c>
      <c r="C32" s="30">
        <v>0</v>
      </c>
      <c r="D32" s="30">
        <v>0.5</v>
      </c>
      <c r="E32" s="30"/>
      <c r="F32" s="30">
        <f t="shared" si="1"/>
        <v>0.5</v>
      </c>
    </row>
    <row r="33" spans="1:6" ht="83.25" customHeight="1" x14ac:dyDescent="0.25">
      <c r="A33" s="3">
        <v>26</v>
      </c>
      <c r="B33" s="15" t="s">
        <v>33</v>
      </c>
      <c r="C33" s="30">
        <v>0</v>
      </c>
      <c r="D33" s="30">
        <v>1.3</v>
      </c>
      <c r="E33" s="30"/>
      <c r="F33" s="30">
        <f t="shared" si="1"/>
        <v>1.3</v>
      </c>
    </row>
    <row r="34" spans="1:6" ht="18.75" customHeight="1" x14ac:dyDescent="0.25">
      <c r="A34" s="3">
        <v>27</v>
      </c>
      <c r="B34" s="15" t="s">
        <v>12</v>
      </c>
      <c r="C34" s="30">
        <v>2718.8</v>
      </c>
      <c r="D34" s="30">
        <v>837.5</v>
      </c>
      <c r="E34" s="30">
        <f t="shared" si="0"/>
        <v>30.804031190230987</v>
      </c>
      <c r="F34" s="30">
        <f t="shared" si="1"/>
        <v>-1881.3000000000002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C36+C37+C38+C39+C40+C42</f>
        <v>12983.500000000002</v>
      </c>
      <c r="D35" s="4">
        <f>D36+D37+D38+D39+D40+D42+D41</f>
        <v>5256.1999999999989</v>
      </c>
      <c r="E35" s="4">
        <f t="shared" si="0"/>
        <v>40.483690838371764</v>
      </c>
      <c r="F35" s="4">
        <f t="shared" si="1"/>
        <v>-7727.3000000000029</v>
      </c>
    </row>
    <row r="36" spans="1:6" ht="99.75" customHeight="1" x14ac:dyDescent="0.25">
      <c r="A36" s="3">
        <v>29</v>
      </c>
      <c r="B36" s="14" t="s">
        <v>14</v>
      </c>
      <c r="C36" s="30">
        <v>99.2</v>
      </c>
      <c r="D36" s="30">
        <v>76.8</v>
      </c>
      <c r="E36" s="30">
        <f t="shared" si="0"/>
        <v>77.41935483870968</v>
      </c>
      <c r="F36" s="30">
        <f t="shared" si="1"/>
        <v>-22.400000000000006</v>
      </c>
    </row>
    <row r="37" spans="1:6" ht="79.5" customHeight="1" x14ac:dyDescent="0.25">
      <c r="A37" s="3">
        <v>30</v>
      </c>
      <c r="B37" s="14" t="s">
        <v>24</v>
      </c>
      <c r="C37" s="30">
        <v>10957.7</v>
      </c>
      <c r="D37" s="30">
        <v>4512.8999999999996</v>
      </c>
      <c r="E37" s="30">
        <f t="shared" si="0"/>
        <v>41.184737673051821</v>
      </c>
      <c r="F37" s="30">
        <f t="shared" si="1"/>
        <v>-6444.8000000000011</v>
      </c>
    </row>
    <row r="38" spans="1:6" ht="18" customHeight="1" x14ac:dyDescent="0.25">
      <c r="A38" s="3">
        <v>31</v>
      </c>
      <c r="B38" s="14" t="s">
        <v>31</v>
      </c>
      <c r="C38" s="30">
        <v>0</v>
      </c>
      <c r="D38" s="30">
        <v>1.4</v>
      </c>
      <c r="E38" s="30"/>
      <c r="F38" s="30">
        <f t="shared" si="1"/>
        <v>1.4</v>
      </c>
    </row>
    <row r="39" spans="1:6" ht="114" customHeight="1" x14ac:dyDescent="0.25">
      <c r="A39" s="3">
        <v>32</v>
      </c>
      <c r="B39" s="14" t="s">
        <v>43</v>
      </c>
      <c r="C39" s="30">
        <v>0</v>
      </c>
      <c r="D39" s="30">
        <v>237.5</v>
      </c>
      <c r="E39" s="30"/>
      <c r="F39" s="30">
        <f t="shared" si="1"/>
        <v>237.5</v>
      </c>
    </row>
    <row r="40" spans="1:6" ht="64.5" customHeight="1" x14ac:dyDescent="0.25">
      <c r="A40" s="3">
        <v>33</v>
      </c>
      <c r="B40" s="15" t="s">
        <v>30</v>
      </c>
      <c r="C40" s="30">
        <v>1026.5999999999999</v>
      </c>
      <c r="D40" s="30">
        <v>424.9</v>
      </c>
      <c r="E40" s="30">
        <f t="shared" si="0"/>
        <v>41.389051237093319</v>
      </c>
      <c r="F40" s="30">
        <f t="shared" si="1"/>
        <v>-601.69999999999993</v>
      </c>
    </row>
    <row r="41" spans="1:6" ht="18" customHeight="1" x14ac:dyDescent="0.25">
      <c r="A41" s="3">
        <v>34</v>
      </c>
      <c r="B41" s="15" t="s">
        <v>27</v>
      </c>
      <c r="C41" s="30">
        <v>0</v>
      </c>
      <c r="D41" s="30">
        <v>2.7</v>
      </c>
      <c r="E41" s="30"/>
      <c r="F41" s="30">
        <f t="shared" si="1"/>
        <v>2.7</v>
      </c>
    </row>
    <row r="42" spans="1:6" ht="17.25" customHeight="1" x14ac:dyDescent="0.25">
      <c r="A42" s="3">
        <v>35</v>
      </c>
      <c r="B42" s="14" t="s">
        <v>12</v>
      </c>
      <c r="C42" s="30">
        <v>900</v>
      </c>
      <c r="D42" s="30">
        <v>0</v>
      </c>
      <c r="E42" s="30"/>
      <c r="F42" s="30">
        <f t="shared" si="1"/>
        <v>-900</v>
      </c>
    </row>
    <row r="43" spans="1:6" s="9" customFormat="1" ht="31.5" x14ac:dyDescent="0.2">
      <c r="A43" s="7">
        <v>36</v>
      </c>
      <c r="B43" s="21" t="s">
        <v>26</v>
      </c>
      <c r="C43" s="5">
        <f>C44+C46+C45</f>
        <v>3290</v>
      </c>
      <c r="D43" s="5">
        <f>D44+D46+D45</f>
        <v>2446.5</v>
      </c>
      <c r="E43" s="4">
        <f t="shared" si="0"/>
        <v>74.361702127659584</v>
      </c>
      <c r="F43" s="4">
        <f t="shared" si="1"/>
        <v>-843.5</v>
      </c>
    </row>
    <row r="44" spans="1:6" ht="31.5" x14ac:dyDescent="0.25">
      <c r="A44" s="3">
        <v>37</v>
      </c>
      <c r="B44" s="14" t="s">
        <v>15</v>
      </c>
      <c r="C44" s="6">
        <v>350</v>
      </c>
      <c r="D44" s="6">
        <v>18.8</v>
      </c>
      <c r="E44" s="30">
        <f t="shared" si="0"/>
        <v>5.3714285714285719</v>
      </c>
      <c r="F44" s="30">
        <f t="shared" si="1"/>
        <v>-331.2</v>
      </c>
    </row>
    <row r="45" spans="1:6" ht="78.75" x14ac:dyDescent="0.25">
      <c r="A45" s="3">
        <v>38</v>
      </c>
      <c r="B45" s="14" t="s">
        <v>24</v>
      </c>
      <c r="C45" s="6">
        <v>2940</v>
      </c>
      <c r="D45" s="6">
        <v>2426.6999999999998</v>
      </c>
      <c r="E45" s="30">
        <f t="shared" si="0"/>
        <v>82.540816326530603</v>
      </c>
      <c r="F45" s="30">
        <f t="shared" si="1"/>
        <v>-513.30000000000018</v>
      </c>
    </row>
    <row r="46" spans="1:6" ht="48" customHeight="1" x14ac:dyDescent="0.25">
      <c r="A46" s="3">
        <v>39</v>
      </c>
      <c r="B46" s="14" t="s">
        <v>52</v>
      </c>
      <c r="C46" s="6">
        <v>0</v>
      </c>
      <c r="D46" s="6">
        <v>1</v>
      </c>
      <c r="E46" s="30"/>
      <c r="F46" s="30">
        <f t="shared" si="1"/>
        <v>1</v>
      </c>
    </row>
    <row r="47" spans="1:6" x14ac:dyDescent="0.25"/>
    <row r="48" spans="1:6" x14ac:dyDescent="0.25"/>
    <row r="49" spans="1:13" x14ac:dyDescent="0.25"/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3" customFormat="1" hidden="1" x14ac:dyDescent="0.25">
      <c r="A70" s="16"/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  <row r="85" spans="2:13" s="16" customFormat="1" hidden="1" x14ac:dyDescent="0.25">
      <c r="B85" s="19"/>
      <c r="C85" s="17"/>
      <c r="D85" s="17"/>
      <c r="E85" s="17"/>
      <c r="F85" s="17"/>
      <c r="G85" s="1"/>
      <c r="H85" s="1"/>
      <c r="I85" s="1"/>
      <c r="J85" s="1"/>
      <c r="K85" s="1"/>
      <c r="L85" s="1"/>
      <c r="M85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E44" sqref="E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49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9" t="s">
        <v>0</v>
      </c>
      <c r="B5" s="37" t="s">
        <v>1</v>
      </c>
      <c r="C5" s="38" t="s">
        <v>51</v>
      </c>
      <c r="D5" s="38" t="s">
        <v>50</v>
      </c>
      <c r="E5" s="38"/>
      <c r="F5" s="38"/>
    </row>
    <row r="6" spans="1:13" ht="36" customHeight="1" x14ac:dyDescent="0.25">
      <c r="A6" s="39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9"/>
      <c r="B7" s="37"/>
      <c r="C7" s="38"/>
      <c r="D7" s="38"/>
      <c r="E7" s="29" t="s">
        <v>4</v>
      </c>
      <c r="F7" s="29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35</v>
      </c>
      <c r="E8" s="4">
        <f>D8/C8*100</f>
        <v>28.135048231511249</v>
      </c>
      <c r="F8" s="4">
        <f>D8-C8</f>
        <v>-89.4</v>
      </c>
    </row>
    <row r="9" spans="1:13" ht="51.75" customHeight="1" x14ac:dyDescent="0.25">
      <c r="A9" s="3">
        <v>2</v>
      </c>
      <c r="B9" s="14" t="s">
        <v>28</v>
      </c>
      <c r="C9" s="29">
        <v>70.400000000000006</v>
      </c>
      <c r="D9" s="29">
        <v>0</v>
      </c>
      <c r="E9" s="29"/>
      <c r="F9" s="29">
        <f t="shared" ref="F9:F45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9">
        <v>54</v>
      </c>
      <c r="D10" s="29">
        <v>35</v>
      </c>
      <c r="E10" s="29">
        <f t="shared" ref="E10:E44" si="1">D10/C10*100</f>
        <v>64.81481481481481</v>
      </c>
      <c r="F10" s="29">
        <f t="shared" si="0"/>
        <v>-19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23640.999999999996</v>
      </c>
      <c r="E11" s="4">
        <f t="shared" si="1"/>
        <v>56.473246811570313</v>
      </c>
      <c r="F11" s="4">
        <f t="shared" si="0"/>
        <v>-18221.3</v>
      </c>
    </row>
    <row r="12" spans="1:13" ht="81" customHeight="1" x14ac:dyDescent="0.25">
      <c r="A12" s="3">
        <v>5</v>
      </c>
      <c r="B12" s="14" t="s">
        <v>8</v>
      </c>
      <c r="C12" s="29">
        <v>15892.8</v>
      </c>
      <c r="D12" s="29">
        <v>5351</v>
      </c>
      <c r="E12" s="29">
        <f t="shared" si="1"/>
        <v>33.669334541427567</v>
      </c>
      <c r="F12" s="29">
        <f t="shared" si="0"/>
        <v>-10541.8</v>
      </c>
    </row>
    <row r="13" spans="1:13" ht="33.75" customHeight="1" x14ac:dyDescent="0.25">
      <c r="A13" s="3">
        <v>6</v>
      </c>
      <c r="B13" s="14" t="s">
        <v>19</v>
      </c>
      <c r="C13" s="29">
        <v>6780.3</v>
      </c>
      <c r="D13" s="29">
        <v>7379</v>
      </c>
      <c r="E13" s="29">
        <f t="shared" si="1"/>
        <v>108.82999277318113</v>
      </c>
      <c r="F13" s="29">
        <f t="shared" si="0"/>
        <v>598.69999999999982</v>
      </c>
    </row>
    <row r="14" spans="1:13" ht="110.25" customHeight="1" x14ac:dyDescent="0.25">
      <c r="A14" s="3">
        <v>7</v>
      </c>
      <c r="B14" s="14" t="s">
        <v>32</v>
      </c>
      <c r="C14" s="29">
        <v>0</v>
      </c>
      <c r="D14" s="29">
        <v>16.5</v>
      </c>
      <c r="E14" s="29"/>
      <c r="F14" s="29">
        <f t="shared" si="0"/>
        <v>16.5</v>
      </c>
    </row>
    <row r="15" spans="1:13" ht="52.5" customHeight="1" x14ac:dyDescent="0.25">
      <c r="A15" s="3">
        <v>8</v>
      </c>
      <c r="B15" s="14" t="s">
        <v>16</v>
      </c>
      <c r="C15" s="29">
        <v>394.2</v>
      </c>
      <c r="D15" s="29">
        <v>0</v>
      </c>
      <c r="E15" s="29"/>
      <c r="F15" s="29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9">
        <v>6748.8</v>
      </c>
      <c r="D16" s="29">
        <v>1672.6</v>
      </c>
      <c r="E16" s="29">
        <f t="shared" si="1"/>
        <v>24.783665244191557</v>
      </c>
      <c r="F16" s="29">
        <f t="shared" si="0"/>
        <v>-5076.2000000000007</v>
      </c>
    </row>
    <row r="17" spans="1:6" ht="31.5" customHeight="1" x14ac:dyDescent="0.25">
      <c r="A17" s="3">
        <v>10</v>
      </c>
      <c r="B17" s="14" t="s">
        <v>11</v>
      </c>
      <c r="C17" s="29">
        <v>742.5</v>
      </c>
      <c r="D17" s="29">
        <v>921</v>
      </c>
      <c r="E17" s="29">
        <f t="shared" si="1"/>
        <v>124.04040404040404</v>
      </c>
      <c r="F17" s="29">
        <f t="shared" si="0"/>
        <v>178.5</v>
      </c>
    </row>
    <row r="18" spans="1:6" ht="31.5" customHeight="1" x14ac:dyDescent="0.25">
      <c r="A18" s="3">
        <v>11</v>
      </c>
      <c r="B18" s="14" t="s">
        <v>42</v>
      </c>
      <c r="C18" s="29">
        <v>0</v>
      </c>
      <c r="D18" s="29">
        <v>12</v>
      </c>
      <c r="E18" s="29"/>
      <c r="F18" s="29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9">
        <v>5585.1</v>
      </c>
      <c r="D19" s="29">
        <v>4362</v>
      </c>
      <c r="E19" s="29">
        <f t="shared" si="1"/>
        <v>78.100660686469354</v>
      </c>
      <c r="F19" s="29">
        <f t="shared" si="0"/>
        <v>-1223.1000000000004</v>
      </c>
    </row>
    <row r="20" spans="1:6" ht="66" customHeight="1" x14ac:dyDescent="0.25">
      <c r="A20" s="3">
        <v>13</v>
      </c>
      <c r="B20" s="14" t="s">
        <v>17</v>
      </c>
      <c r="C20" s="29">
        <v>5718.6</v>
      </c>
      <c r="D20" s="29">
        <v>3849.6</v>
      </c>
      <c r="E20" s="29">
        <f t="shared" si="1"/>
        <v>67.317175532472973</v>
      </c>
      <c r="F20" s="29">
        <f t="shared" si="0"/>
        <v>-1869.0000000000005</v>
      </c>
    </row>
    <row r="21" spans="1:6" ht="80.25" customHeight="1" x14ac:dyDescent="0.25">
      <c r="A21" s="3">
        <v>14</v>
      </c>
      <c r="B21" s="14" t="s">
        <v>43</v>
      </c>
      <c r="C21" s="29">
        <v>0</v>
      </c>
      <c r="D21" s="29">
        <v>22.1</v>
      </c>
      <c r="E21" s="29"/>
      <c r="F21" s="29">
        <f t="shared" si="0"/>
        <v>22.1</v>
      </c>
    </row>
    <row r="22" spans="1:6" ht="63.75" customHeight="1" x14ac:dyDescent="0.25">
      <c r="A22" s="3">
        <v>15</v>
      </c>
      <c r="B22" s="14" t="s">
        <v>44</v>
      </c>
      <c r="C22" s="29">
        <v>0</v>
      </c>
      <c r="D22" s="29">
        <v>0.3</v>
      </c>
      <c r="E22" s="29"/>
      <c r="F22" s="29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9">
        <v>0</v>
      </c>
      <c r="D23" s="29">
        <v>54.9</v>
      </c>
      <c r="E23" s="29"/>
      <c r="F23" s="29">
        <f t="shared" si="0"/>
        <v>54.9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1977939</v>
      </c>
      <c r="D24" s="8">
        <f>D25+D26+D27</f>
        <v>681628.5</v>
      </c>
      <c r="E24" s="4">
        <f t="shared" si="1"/>
        <v>34.461553162155148</v>
      </c>
      <c r="F24" s="4">
        <f t="shared" si="0"/>
        <v>-1296310.5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9"/>
      <c r="F25" s="29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1991088.2</v>
      </c>
      <c r="D26" s="29">
        <v>695859.19999999995</v>
      </c>
      <c r="E26" s="29">
        <f t="shared" si="1"/>
        <v>34.948687858227473</v>
      </c>
      <c r="F26" s="29">
        <f t="shared" si="0"/>
        <v>-1295229</v>
      </c>
    </row>
    <row r="27" spans="1:6" ht="47.25" x14ac:dyDescent="0.25">
      <c r="A27" s="3">
        <v>20</v>
      </c>
      <c r="B27" s="22" t="s">
        <v>10</v>
      </c>
      <c r="C27" s="29">
        <v>-13149.2</v>
      </c>
      <c r="D27" s="29">
        <v>-14229.2</v>
      </c>
      <c r="E27" s="29">
        <f t="shared" si="1"/>
        <v>108.21342743284762</v>
      </c>
      <c r="F27" s="29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348.3</v>
      </c>
      <c r="E28" s="4">
        <f t="shared" si="1"/>
        <v>25.003589375448669</v>
      </c>
      <c r="F28" s="4">
        <f t="shared" si="0"/>
        <v>-1044.7</v>
      </c>
    </row>
    <row r="29" spans="1:6" ht="35.25" customHeight="1" x14ac:dyDescent="0.25">
      <c r="A29" s="3">
        <v>22</v>
      </c>
      <c r="B29" s="15" t="s">
        <v>25</v>
      </c>
      <c r="C29" s="29">
        <v>1393</v>
      </c>
      <c r="D29" s="29">
        <v>348.3</v>
      </c>
      <c r="E29" s="29">
        <f t="shared" si="1"/>
        <v>25.003589375448669</v>
      </c>
      <c r="F29" s="29">
        <f t="shared" si="0"/>
        <v>-1044.7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C31+C34</f>
        <v>2885.88</v>
      </c>
      <c r="D30" s="4">
        <f>D31+D32+D34+D33</f>
        <v>79.899999999999991</v>
      </c>
      <c r="E30" s="4">
        <f t="shared" si="1"/>
        <v>2.7686528892400237</v>
      </c>
      <c r="F30" s="4">
        <f t="shared" si="0"/>
        <v>-2805.98</v>
      </c>
    </row>
    <row r="31" spans="1:6" ht="31.5" x14ac:dyDescent="0.25">
      <c r="A31" s="3">
        <v>24</v>
      </c>
      <c r="B31" s="15" t="s">
        <v>11</v>
      </c>
      <c r="C31" s="29">
        <v>167.08</v>
      </c>
      <c r="D31" s="29">
        <v>78.099999999999994</v>
      </c>
      <c r="E31" s="29">
        <f t="shared" si="1"/>
        <v>46.744074694756996</v>
      </c>
      <c r="F31" s="29">
        <f t="shared" si="0"/>
        <v>-88.980000000000018</v>
      </c>
    </row>
    <row r="32" spans="1:6" ht="18" customHeight="1" x14ac:dyDescent="0.25">
      <c r="A32" s="3">
        <v>25</v>
      </c>
      <c r="B32" s="15" t="s">
        <v>45</v>
      </c>
      <c r="C32" s="29">
        <v>0</v>
      </c>
      <c r="D32" s="29">
        <v>0.5</v>
      </c>
      <c r="E32" s="29"/>
      <c r="F32" s="29">
        <f t="shared" si="0"/>
        <v>0.5</v>
      </c>
    </row>
    <row r="33" spans="1:6" ht="83.25" customHeight="1" x14ac:dyDescent="0.25">
      <c r="A33" s="3">
        <v>26</v>
      </c>
      <c r="B33" s="15" t="s">
        <v>33</v>
      </c>
      <c r="C33" s="29">
        <v>0</v>
      </c>
      <c r="D33" s="29">
        <v>1.3</v>
      </c>
      <c r="E33" s="29"/>
      <c r="F33" s="29">
        <f t="shared" si="0"/>
        <v>1.3</v>
      </c>
    </row>
    <row r="34" spans="1:6" ht="18.75" customHeight="1" x14ac:dyDescent="0.25">
      <c r="A34" s="3">
        <v>27</v>
      </c>
      <c r="B34" s="15" t="s">
        <v>12</v>
      </c>
      <c r="C34" s="29">
        <v>2718.8</v>
      </c>
      <c r="D34" s="29">
        <v>0</v>
      </c>
      <c r="E34" s="29"/>
      <c r="F34" s="29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4265.7000000000007</v>
      </c>
      <c r="E35" s="4">
        <f t="shared" si="1"/>
        <v>32.854777217237263</v>
      </c>
      <c r="F35" s="4">
        <f t="shared" si="0"/>
        <v>-8717.8000000000011</v>
      </c>
    </row>
    <row r="36" spans="1:6" ht="99.75" customHeight="1" x14ac:dyDescent="0.25">
      <c r="A36" s="3">
        <v>29</v>
      </c>
      <c r="B36" s="14" t="s">
        <v>14</v>
      </c>
      <c r="C36" s="29">
        <v>99.2</v>
      </c>
      <c r="D36" s="29">
        <v>56</v>
      </c>
      <c r="E36" s="29">
        <f t="shared" si="1"/>
        <v>56.451612903225801</v>
      </c>
      <c r="F36" s="29">
        <f t="shared" si="0"/>
        <v>-43.2</v>
      </c>
    </row>
    <row r="37" spans="1:6" ht="79.5" customHeight="1" x14ac:dyDescent="0.25">
      <c r="A37" s="3">
        <v>30</v>
      </c>
      <c r="B37" s="14" t="s">
        <v>24</v>
      </c>
      <c r="C37" s="29">
        <v>10957.7</v>
      </c>
      <c r="D37" s="29">
        <v>3754.3</v>
      </c>
      <c r="E37" s="29">
        <f t="shared" si="1"/>
        <v>34.261752010002098</v>
      </c>
      <c r="F37" s="29">
        <f t="shared" si="0"/>
        <v>-7203.4000000000005</v>
      </c>
    </row>
    <row r="38" spans="1:6" ht="18" customHeight="1" x14ac:dyDescent="0.25">
      <c r="A38" s="3">
        <v>31</v>
      </c>
      <c r="B38" s="14" t="s">
        <v>31</v>
      </c>
      <c r="C38" s="29">
        <v>0</v>
      </c>
      <c r="D38" s="29">
        <v>1.4</v>
      </c>
      <c r="E38" s="29"/>
      <c r="F38" s="29">
        <f t="shared" si="0"/>
        <v>1.4</v>
      </c>
    </row>
    <row r="39" spans="1:6" ht="114" customHeight="1" x14ac:dyDescent="0.25">
      <c r="A39" s="3">
        <v>32</v>
      </c>
      <c r="B39" s="14" t="s">
        <v>43</v>
      </c>
      <c r="C39" s="29">
        <v>0</v>
      </c>
      <c r="D39" s="29">
        <v>237.5</v>
      </c>
      <c r="E39" s="29"/>
      <c r="F39" s="29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9">
        <v>1026.5999999999999</v>
      </c>
      <c r="D40" s="29">
        <v>216.5</v>
      </c>
      <c r="E40" s="29">
        <f t="shared" si="1"/>
        <v>21.089031755308788</v>
      </c>
      <c r="F40" s="29">
        <f t="shared" si="0"/>
        <v>-810.09999999999991</v>
      </c>
    </row>
    <row r="41" spans="1:6" ht="19.5" customHeight="1" x14ac:dyDescent="0.25">
      <c r="A41" s="3">
        <v>34</v>
      </c>
      <c r="B41" s="14" t="s">
        <v>12</v>
      </c>
      <c r="C41" s="29">
        <v>900</v>
      </c>
      <c r="D41" s="29">
        <v>0</v>
      </c>
      <c r="E41" s="29"/>
      <c r="F41" s="29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C43+C45+C44</f>
        <v>3290</v>
      </c>
      <c r="D42" s="5">
        <f>D43+D45+D44</f>
        <v>2381.5</v>
      </c>
      <c r="E42" s="4">
        <f t="shared" si="1"/>
        <v>72.386018237082055</v>
      </c>
      <c r="F42" s="4">
        <f t="shared" si="0"/>
        <v>-908.5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-46.2</v>
      </c>
      <c r="E43" s="29"/>
      <c r="F43" s="29">
        <f t="shared" si="0"/>
        <v>-396.2</v>
      </c>
    </row>
    <row r="44" spans="1:6" ht="78.75" x14ac:dyDescent="0.25">
      <c r="A44" s="3">
        <v>37</v>
      </c>
      <c r="B44" s="14" t="s">
        <v>24</v>
      </c>
      <c r="C44" s="6">
        <v>2940</v>
      </c>
      <c r="D44" s="6">
        <v>2426.6999999999998</v>
      </c>
      <c r="E44" s="29">
        <f t="shared" si="1"/>
        <v>82.540816326530603</v>
      </c>
      <c r="F44" s="29">
        <f t="shared" si="0"/>
        <v>-513.30000000000018</v>
      </c>
    </row>
    <row r="45" spans="1:6" ht="48" customHeight="1" x14ac:dyDescent="0.25">
      <c r="A45" s="3">
        <v>38</v>
      </c>
      <c r="B45" s="14" t="s">
        <v>52</v>
      </c>
      <c r="C45" s="6">
        <v>0</v>
      </c>
      <c r="D45" s="6">
        <v>1</v>
      </c>
      <c r="E45" s="29"/>
      <c r="F45" s="29">
        <f t="shared" si="0"/>
        <v>1</v>
      </c>
    </row>
    <row r="46" spans="1:6" x14ac:dyDescent="0.25"/>
    <row r="47" spans="1:6" x14ac:dyDescent="0.25"/>
    <row r="48" spans="1:6" x14ac:dyDescent="0.25"/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s="13" customFormat="1" hidden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hidden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hidden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hidden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hidden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hidden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hidden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hidden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hidden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hidden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hidden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hidden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hidden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hidden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hidden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3" customFormat="1" hidden="1" x14ac:dyDescent="0.25">
      <c r="A69" s="16"/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hidden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hidden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hidden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hidden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hidden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hidden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hidden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hidden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hidden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hidden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hidden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hidden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  <row r="82" spans="2:13" s="16" customFormat="1" hidden="1" x14ac:dyDescent="0.25">
      <c r="B82" s="19"/>
      <c r="C82" s="17"/>
      <c r="D82" s="17"/>
      <c r="E82" s="17"/>
      <c r="F82" s="17"/>
      <c r="G82" s="1"/>
      <c r="H82" s="1"/>
      <c r="I82" s="1"/>
      <c r="J82" s="1"/>
      <c r="K82" s="1"/>
      <c r="L82" s="1"/>
      <c r="M82" s="1"/>
    </row>
    <row r="83" spans="2:13" s="16" customFormat="1" hidden="1" x14ac:dyDescent="0.25">
      <c r="B83" s="19"/>
      <c r="C83" s="17"/>
      <c r="D83" s="17"/>
      <c r="E83" s="17"/>
      <c r="F83" s="17"/>
      <c r="G83" s="1"/>
      <c r="H83" s="1"/>
      <c r="I83" s="1"/>
      <c r="J83" s="1"/>
      <c r="K83" s="1"/>
      <c r="L83" s="1"/>
      <c r="M83" s="1"/>
    </row>
    <row r="84" spans="2:13" s="16" customFormat="1" hidden="1" x14ac:dyDescent="0.25">
      <c r="B84" s="19"/>
      <c r="C84" s="17"/>
      <c r="D84" s="17"/>
      <c r="E84" s="17"/>
      <c r="F84" s="17"/>
      <c r="G84" s="1"/>
      <c r="H84" s="1"/>
      <c r="I84" s="1"/>
      <c r="J84" s="1"/>
      <c r="K84" s="1"/>
      <c r="L84" s="1"/>
      <c r="M84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40" workbookViewId="0">
      <selection activeCell="E43" sqref="E43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47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9" t="s">
        <v>0</v>
      </c>
      <c r="B5" s="37" t="s">
        <v>1</v>
      </c>
      <c r="C5" s="38" t="s">
        <v>46</v>
      </c>
      <c r="D5" s="38" t="s">
        <v>48</v>
      </c>
      <c r="E5" s="38"/>
      <c r="F5" s="38"/>
    </row>
    <row r="6" spans="1:13" ht="36" customHeight="1" x14ac:dyDescent="0.25">
      <c r="A6" s="39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9"/>
      <c r="B7" s="37"/>
      <c r="C7" s="38"/>
      <c r="D7" s="38"/>
      <c r="E7" s="28" t="s">
        <v>4</v>
      </c>
      <c r="F7" s="28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25.2</v>
      </c>
      <c r="E8" s="4">
        <f>D8/C8*100</f>
        <v>20.2572347266881</v>
      </c>
      <c r="F8" s="4">
        <f>D8-C8</f>
        <v>-99.2</v>
      </c>
    </row>
    <row r="9" spans="1:13" ht="51.75" customHeight="1" x14ac:dyDescent="0.25">
      <c r="A9" s="3">
        <v>2</v>
      </c>
      <c r="B9" s="14" t="s">
        <v>28</v>
      </c>
      <c r="C9" s="28">
        <v>70.400000000000006</v>
      </c>
      <c r="D9" s="28">
        <v>0</v>
      </c>
      <c r="E9" s="28"/>
      <c r="F9" s="28">
        <f t="shared" ref="F9:F43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8">
        <v>54</v>
      </c>
      <c r="D10" s="28">
        <v>25.2</v>
      </c>
      <c r="E10" s="28">
        <f t="shared" ref="E10:E42" si="1">D10/C10*100</f>
        <v>46.666666666666664</v>
      </c>
      <c r="F10" s="28">
        <f t="shared" si="0"/>
        <v>-28.8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16242.400000000001</v>
      </c>
      <c r="E11" s="4">
        <f t="shared" si="1"/>
        <v>38.799588173607283</v>
      </c>
      <c r="F11" s="4">
        <f t="shared" si="0"/>
        <v>-25619.899999999994</v>
      </c>
    </row>
    <row r="12" spans="1:13" ht="81" customHeight="1" x14ac:dyDescent="0.25">
      <c r="A12" s="3">
        <v>5</v>
      </c>
      <c r="B12" s="14" t="s">
        <v>8</v>
      </c>
      <c r="C12" s="28">
        <v>15892.8</v>
      </c>
      <c r="D12" s="28">
        <v>3155.5</v>
      </c>
      <c r="E12" s="28">
        <f t="shared" si="1"/>
        <v>19.854902849088894</v>
      </c>
      <c r="F12" s="28">
        <f t="shared" si="0"/>
        <v>-12737.3</v>
      </c>
    </row>
    <row r="13" spans="1:13" ht="33.75" customHeight="1" x14ac:dyDescent="0.25">
      <c r="A13" s="3">
        <v>6</v>
      </c>
      <c r="B13" s="14" t="s">
        <v>19</v>
      </c>
      <c r="C13" s="28">
        <v>6780.3</v>
      </c>
      <c r="D13" s="28">
        <v>6926.2</v>
      </c>
      <c r="E13" s="28">
        <f t="shared" si="1"/>
        <v>102.15182219075851</v>
      </c>
      <c r="F13" s="28">
        <f t="shared" si="0"/>
        <v>145.89999999999964</v>
      </c>
    </row>
    <row r="14" spans="1:13" ht="110.25" customHeight="1" x14ac:dyDescent="0.25">
      <c r="A14" s="3">
        <v>7</v>
      </c>
      <c r="B14" s="14" t="s">
        <v>32</v>
      </c>
      <c r="C14" s="28">
        <v>0</v>
      </c>
      <c r="D14" s="28">
        <v>1.6</v>
      </c>
      <c r="E14" s="28"/>
      <c r="F14" s="28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8">
        <v>394.2</v>
      </c>
      <c r="D15" s="28">
        <v>0</v>
      </c>
      <c r="E15" s="28"/>
      <c r="F15" s="28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8">
        <v>6748.8</v>
      </c>
      <c r="D16" s="28">
        <v>1351.1</v>
      </c>
      <c r="E16" s="28">
        <f t="shared" si="1"/>
        <v>20.019855381697486</v>
      </c>
      <c r="F16" s="28">
        <f t="shared" si="0"/>
        <v>-5397.7000000000007</v>
      </c>
    </row>
    <row r="17" spans="1:6" ht="31.5" customHeight="1" x14ac:dyDescent="0.25">
      <c r="A17" s="3">
        <v>10</v>
      </c>
      <c r="B17" s="14" t="s">
        <v>11</v>
      </c>
      <c r="C17" s="28">
        <v>742.5</v>
      </c>
      <c r="D17" s="28">
        <v>727.7</v>
      </c>
      <c r="E17" s="28">
        <f t="shared" si="1"/>
        <v>98.006734006734007</v>
      </c>
      <c r="F17" s="28">
        <f t="shared" si="0"/>
        <v>-14.799999999999955</v>
      </c>
    </row>
    <row r="18" spans="1:6" ht="31.5" customHeight="1" x14ac:dyDescent="0.25">
      <c r="A18" s="3">
        <v>11</v>
      </c>
      <c r="B18" s="14" t="s">
        <v>42</v>
      </c>
      <c r="C18" s="28">
        <v>0</v>
      </c>
      <c r="D18" s="28">
        <v>12</v>
      </c>
      <c r="E18" s="28"/>
      <c r="F18" s="28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8">
        <v>5585.1</v>
      </c>
      <c r="D19" s="28">
        <v>2185.9</v>
      </c>
      <c r="E19" s="28">
        <f t="shared" si="1"/>
        <v>39.138063776834791</v>
      </c>
      <c r="F19" s="28">
        <f t="shared" si="0"/>
        <v>-3399.2000000000003</v>
      </c>
    </row>
    <row r="20" spans="1:6" ht="66" customHeight="1" x14ac:dyDescent="0.25">
      <c r="A20" s="3">
        <v>13</v>
      </c>
      <c r="B20" s="14" t="s">
        <v>17</v>
      </c>
      <c r="C20" s="28">
        <v>5718.6</v>
      </c>
      <c r="D20" s="28">
        <v>1861.1</v>
      </c>
      <c r="E20" s="28">
        <f t="shared" si="1"/>
        <v>32.544678767530513</v>
      </c>
      <c r="F20" s="28">
        <f t="shared" si="0"/>
        <v>-3857.5000000000005</v>
      </c>
    </row>
    <row r="21" spans="1:6" ht="80.25" customHeight="1" x14ac:dyDescent="0.25">
      <c r="A21" s="3">
        <v>14</v>
      </c>
      <c r="B21" s="14" t="s">
        <v>43</v>
      </c>
      <c r="C21" s="28">
        <v>0</v>
      </c>
      <c r="D21" s="28">
        <v>12.6</v>
      </c>
      <c r="E21" s="28"/>
      <c r="F21" s="28">
        <f t="shared" si="0"/>
        <v>12.6</v>
      </c>
    </row>
    <row r="22" spans="1:6" ht="63.75" customHeight="1" x14ac:dyDescent="0.25">
      <c r="A22" s="3">
        <v>15</v>
      </c>
      <c r="B22" s="14" t="s">
        <v>44</v>
      </c>
      <c r="C22" s="28">
        <v>0</v>
      </c>
      <c r="D22" s="28">
        <v>0.3</v>
      </c>
      <c r="E22" s="28"/>
      <c r="F22" s="28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8">
        <v>0</v>
      </c>
      <c r="D23" s="28">
        <v>8.4</v>
      </c>
      <c r="E23" s="28"/>
      <c r="F23" s="28">
        <f t="shared" si="0"/>
        <v>8.4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1976956.2</v>
      </c>
      <c r="D24" s="8">
        <f>D25+D26+D27</f>
        <v>476282.8</v>
      </c>
      <c r="E24" s="4">
        <f t="shared" si="1"/>
        <v>24.091722416510798</v>
      </c>
      <c r="F24" s="4">
        <f t="shared" si="0"/>
        <v>-1500673.4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0.1</v>
      </c>
      <c r="E25" s="28"/>
      <c r="F25" s="28">
        <f t="shared" si="0"/>
        <v>0.1</v>
      </c>
    </row>
    <row r="26" spans="1:6" ht="31.5" x14ac:dyDescent="0.25">
      <c r="A26" s="3">
        <v>19</v>
      </c>
      <c r="B26" s="15" t="s">
        <v>9</v>
      </c>
      <c r="C26" s="11">
        <v>1990105.4</v>
      </c>
      <c r="D26" s="28">
        <v>490511.9</v>
      </c>
      <c r="E26" s="28">
        <f t="shared" si="1"/>
        <v>24.647533743690161</v>
      </c>
      <c r="F26" s="28">
        <f t="shared" si="0"/>
        <v>-1499593.5</v>
      </c>
    </row>
    <row r="27" spans="1:6" ht="47.25" x14ac:dyDescent="0.25">
      <c r="A27" s="3">
        <v>20</v>
      </c>
      <c r="B27" s="22" t="s">
        <v>10</v>
      </c>
      <c r="C27" s="28">
        <v>-13149.2</v>
      </c>
      <c r="D27" s="28">
        <v>-14229.2</v>
      </c>
      <c r="E27" s="28">
        <f t="shared" si="1"/>
        <v>108.21342743284762</v>
      </c>
      <c r="F27" s="28">
        <f t="shared" si="0"/>
        <v>-1080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1393</v>
      </c>
      <c r="D28" s="4">
        <f>D29</f>
        <v>209.1</v>
      </c>
      <c r="E28" s="4">
        <f t="shared" si="1"/>
        <v>15.010768126346017</v>
      </c>
      <c r="F28" s="4">
        <f t="shared" si="0"/>
        <v>-1183.9000000000001</v>
      </c>
    </row>
    <row r="29" spans="1:6" ht="35.25" customHeight="1" x14ac:dyDescent="0.25">
      <c r="A29" s="3">
        <v>22</v>
      </c>
      <c r="B29" s="15" t="s">
        <v>25</v>
      </c>
      <c r="C29" s="28">
        <v>1393</v>
      </c>
      <c r="D29" s="28">
        <v>209.1</v>
      </c>
      <c r="E29" s="28">
        <f t="shared" si="1"/>
        <v>15.010768126346017</v>
      </c>
      <c r="F29" s="28">
        <f t="shared" si="0"/>
        <v>-1183.9000000000001</v>
      </c>
    </row>
    <row r="30" spans="1:6" s="9" customFormat="1" ht="18.75" customHeight="1" x14ac:dyDescent="0.2">
      <c r="A30" s="7">
        <v>23</v>
      </c>
      <c r="B30" s="21" t="s">
        <v>22</v>
      </c>
      <c r="C30" s="4">
        <f>C31+C33</f>
        <v>2885.88</v>
      </c>
      <c r="D30" s="4">
        <f>D31+D32+D33</f>
        <v>61.2</v>
      </c>
      <c r="E30" s="4">
        <f t="shared" si="1"/>
        <v>2.1206702981412948</v>
      </c>
      <c r="F30" s="4">
        <f t="shared" si="0"/>
        <v>-2824.6800000000003</v>
      </c>
    </row>
    <row r="31" spans="1:6" ht="31.5" x14ac:dyDescent="0.25">
      <c r="A31" s="3">
        <v>24</v>
      </c>
      <c r="B31" s="15" t="s">
        <v>11</v>
      </c>
      <c r="C31" s="28">
        <v>167.08</v>
      </c>
      <c r="D31" s="28">
        <v>61</v>
      </c>
      <c r="E31" s="28">
        <f t="shared" si="1"/>
        <v>36.509456547761552</v>
      </c>
      <c r="F31" s="28">
        <f t="shared" si="0"/>
        <v>-106.08000000000001</v>
      </c>
    </row>
    <row r="32" spans="1:6" ht="18" customHeight="1" x14ac:dyDescent="0.25">
      <c r="A32" s="3">
        <v>25</v>
      </c>
      <c r="B32" s="15" t="s">
        <v>45</v>
      </c>
      <c r="C32" s="28">
        <v>0</v>
      </c>
      <c r="D32" s="28">
        <v>0.2</v>
      </c>
      <c r="E32" s="28"/>
      <c r="F32" s="28">
        <f t="shared" si="0"/>
        <v>0.2</v>
      </c>
    </row>
    <row r="33" spans="1:6" ht="18.75" customHeight="1" x14ac:dyDescent="0.25">
      <c r="A33" s="3">
        <v>26</v>
      </c>
      <c r="B33" s="15" t="s">
        <v>12</v>
      </c>
      <c r="C33" s="28">
        <v>2718.8</v>
      </c>
      <c r="D33" s="28">
        <v>0</v>
      </c>
      <c r="E33" s="28"/>
      <c r="F33" s="28">
        <f t="shared" si="0"/>
        <v>-2718.8</v>
      </c>
    </row>
    <row r="34" spans="1:6" s="9" customFormat="1" ht="31.5" x14ac:dyDescent="0.2">
      <c r="A34" s="7">
        <v>27</v>
      </c>
      <c r="B34" s="21" t="s">
        <v>23</v>
      </c>
      <c r="C34" s="4">
        <f>C35+C36+C37+C38+C39+C40</f>
        <v>12983.500000000002</v>
      </c>
      <c r="D34" s="4">
        <f>D35+D36+D37+D38+D39+D40</f>
        <v>3256.1</v>
      </c>
      <c r="E34" s="4">
        <f t="shared" si="1"/>
        <v>25.07875380290368</v>
      </c>
      <c r="F34" s="4">
        <f t="shared" si="0"/>
        <v>-9727.4000000000015</v>
      </c>
    </row>
    <row r="35" spans="1:6" ht="99.75" customHeight="1" x14ac:dyDescent="0.25">
      <c r="A35" s="3">
        <v>28</v>
      </c>
      <c r="B35" s="14" t="s">
        <v>14</v>
      </c>
      <c r="C35" s="28">
        <v>99.2</v>
      </c>
      <c r="D35" s="28">
        <v>16</v>
      </c>
      <c r="E35" s="28">
        <f t="shared" si="1"/>
        <v>16.129032258064516</v>
      </c>
      <c r="F35" s="28">
        <f t="shared" si="0"/>
        <v>-83.2</v>
      </c>
    </row>
    <row r="36" spans="1:6" ht="79.5" customHeight="1" x14ac:dyDescent="0.25">
      <c r="A36" s="3">
        <v>29</v>
      </c>
      <c r="B36" s="14" t="s">
        <v>24</v>
      </c>
      <c r="C36" s="28">
        <v>10957.7</v>
      </c>
      <c r="D36" s="28">
        <v>2865.7</v>
      </c>
      <c r="E36" s="28">
        <f t="shared" si="1"/>
        <v>26.15238599341102</v>
      </c>
      <c r="F36" s="28">
        <f t="shared" si="0"/>
        <v>-8092.0000000000009</v>
      </c>
    </row>
    <row r="37" spans="1:6" ht="18" customHeight="1" x14ac:dyDescent="0.25">
      <c r="A37" s="3">
        <v>30</v>
      </c>
      <c r="B37" s="14" t="s">
        <v>31</v>
      </c>
      <c r="C37" s="28">
        <v>0</v>
      </c>
      <c r="D37" s="28">
        <v>1.4</v>
      </c>
      <c r="E37" s="28"/>
      <c r="F37" s="28">
        <f t="shared" si="0"/>
        <v>1.4</v>
      </c>
    </row>
    <row r="38" spans="1:6" ht="114" customHeight="1" x14ac:dyDescent="0.25">
      <c r="A38" s="3">
        <v>31</v>
      </c>
      <c r="B38" s="14" t="s">
        <v>43</v>
      </c>
      <c r="C38" s="28">
        <v>0</v>
      </c>
      <c r="D38" s="28">
        <v>237.5</v>
      </c>
      <c r="E38" s="28"/>
      <c r="F38" s="28">
        <f t="shared" si="0"/>
        <v>237.5</v>
      </c>
    </row>
    <row r="39" spans="1:6" ht="64.5" customHeight="1" x14ac:dyDescent="0.25">
      <c r="A39" s="3">
        <v>32</v>
      </c>
      <c r="B39" s="15" t="s">
        <v>30</v>
      </c>
      <c r="C39" s="28">
        <v>1026.5999999999999</v>
      </c>
      <c r="D39" s="28">
        <v>135.5</v>
      </c>
      <c r="E39" s="28">
        <f t="shared" si="1"/>
        <v>13.198909020066237</v>
      </c>
      <c r="F39" s="28">
        <f t="shared" si="0"/>
        <v>-891.09999999999991</v>
      </c>
    </row>
    <row r="40" spans="1:6" ht="19.5" customHeight="1" x14ac:dyDescent="0.25">
      <c r="A40" s="3">
        <v>33</v>
      </c>
      <c r="B40" s="14" t="s">
        <v>12</v>
      </c>
      <c r="C40" s="28">
        <v>900</v>
      </c>
      <c r="D40" s="28">
        <v>0</v>
      </c>
      <c r="E40" s="28"/>
      <c r="F40" s="28">
        <f t="shared" si="0"/>
        <v>-900</v>
      </c>
    </row>
    <row r="41" spans="1:6" s="9" customFormat="1" ht="31.5" x14ac:dyDescent="0.2">
      <c r="A41" s="7">
        <v>34</v>
      </c>
      <c r="B41" s="21" t="s">
        <v>26</v>
      </c>
      <c r="C41" s="5">
        <f>C42+C43</f>
        <v>3290</v>
      </c>
      <c r="D41" s="5">
        <f>D42+D43</f>
        <v>5</v>
      </c>
      <c r="E41" s="4">
        <f t="shared" si="1"/>
        <v>0.1519756838905775</v>
      </c>
      <c r="F41" s="4">
        <f t="shared" si="0"/>
        <v>-3285</v>
      </c>
    </row>
    <row r="42" spans="1:6" ht="31.5" x14ac:dyDescent="0.25">
      <c r="A42" s="3">
        <v>35</v>
      </c>
      <c r="B42" s="14" t="s">
        <v>15</v>
      </c>
      <c r="C42" s="6">
        <v>350</v>
      </c>
      <c r="D42" s="6">
        <v>5</v>
      </c>
      <c r="E42" s="28">
        <f t="shared" si="1"/>
        <v>1.4285714285714286</v>
      </c>
      <c r="F42" s="28">
        <f t="shared" si="0"/>
        <v>-345</v>
      </c>
    </row>
    <row r="43" spans="1:6" ht="84.75" customHeight="1" x14ac:dyDescent="0.25">
      <c r="A43" s="3">
        <v>36</v>
      </c>
      <c r="B43" s="14" t="s">
        <v>24</v>
      </c>
      <c r="C43" s="6">
        <v>2940</v>
      </c>
      <c r="D43" s="6">
        <v>0</v>
      </c>
      <c r="E43" s="28"/>
      <c r="F43" s="28">
        <f t="shared" si="0"/>
        <v>-2940</v>
      </c>
    </row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6" customFormat="1" x14ac:dyDescent="0.25"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x14ac:dyDescent="0.25"/>
    <row r="82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>
      <selection activeCell="E44" sqref="E44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39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9" t="s">
        <v>0</v>
      </c>
      <c r="B5" s="37" t="s">
        <v>1</v>
      </c>
      <c r="C5" s="38" t="s">
        <v>41</v>
      </c>
      <c r="D5" s="38" t="s">
        <v>40</v>
      </c>
      <c r="E5" s="38"/>
      <c r="F5" s="38"/>
    </row>
    <row r="6" spans="1:13" ht="36" customHeight="1" x14ac:dyDescent="0.25">
      <c r="A6" s="39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9"/>
      <c r="B7" s="37"/>
      <c r="C7" s="38"/>
      <c r="D7" s="38"/>
      <c r="E7" s="27" t="s">
        <v>4</v>
      </c>
      <c r="F7" s="27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1.4</v>
      </c>
      <c r="E8" s="4">
        <f>D8/C8*100</f>
        <v>1.12540192926045</v>
      </c>
      <c r="F8" s="4">
        <f>D8-C8</f>
        <v>-123</v>
      </c>
    </row>
    <row r="9" spans="1:13" ht="51.75" customHeight="1" x14ac:dyDescent="0.25">
      <c r="A9" s="3">
        <v>2</v>
      </c>
      <c r="B9" s="14" t="s">
        <v>28</v>
      </c>
      <c r="C9" s="27">
        <v>70.400000000000006</v>
      </c>
      <c r="D9" s="27">
        <v>0</v>
      </c>
      <c r="E9" s="27"/>
      <c r="F9" s="27">
        <f t="shared" ref="F9:F44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7">
        <v>54</v>
      </c>
      <c r="D10" s="27">
        <v>1.4</v>
      </c>
      <c r="E10" s="27">
        <f t="shared" ref="E10:E44" si="1">D10/C10*100</f>
        <v>2.5925925925925926</v>
      </c>
      <c r="F10" s="27">
        <f t="shared" si="0"/>
        <v>-52.6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C12+C13+C14+C15+C16+C17+C19+C20+C21+C23</f>
        <v>41862.299999999996</v>
      </c>
      <c r="D11" s="4">
        <f>D12+D13+D14+D15+D16+D17+D18+D19+D20+D21+D22+D23</f>
        <v>5237.3</v>
      </c>
      <c r="E11" s="4">
        <f t="shared" si="1"/>
        <v>12.51077938861458</v>
      </c>
      <c r="F11" s="4">
        <f t="shared" si="0"/>
        <v>-36624.999999999993</v>
      </c>
    </row>
    <row r="12" spans="1:13" ht="81" customHeight="1" x14ac:dyDescent="0.25">
      <c r="A12" s="3">
        <v>5</v>
      </c>
      <c r="B12" s="14" t="s">
        <v>8</v>
      </c>
      <c r="C12" s="27">
        <v>15892.8</v>
      </c>
      <c r="D12" s="27">
        <v>1783.1</v>
      </c>
      <c r="E12" s="27">
        <f t="shared" si="1"/>
        <v>11.219545957918051</v>
      </c>
      <c r="F12" s="27">
        <f t="shared" si="0"/>
        <v>-14109.699999999999</v>
      </c>
    </row>
    <row r="13" spans="1:13" ht="33.75" customHeight="1" x14ac:dyDescent="0.25">
      <c r="A13" s="3">
        <v>6</v>
      </c>
      <c r="B13" s="14" t="s">
        <v>19</v>
      </c>
      <c r="C13" s="27">
        <v>6780.3</v>
      </c>
      <c r="D13" s="27">
        <v>750.2</v>
      </c>
      <c r="E13" s="27">
        <f t="shared" si="1"/>
        <v>11.064407179623322</v>
      </c>
      <c r="F13" s="27">
        <f t="shared" si="0"/>
        <v>-6030.1</v>
      </c>
    </row>
    <row r="14" spans="1:13" ht="110.25" customHeight="1" x14ac:dyDescent="0.25">
      <c r="A14" s="3">
        <v>7</v>
      </c>
      <c r="B14" s="14" t="s">
        <v>32</v>
      </c>
      <c r="C14" s="27">
        <v>0</v>
      </c>
      <c r="D14" s="27">
        <v>1.6</v>
      </c>
      <c r="E14" s="27"/>
      <c r="F14" s="27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7">
        <v>394.2</v>
      </c>
      <c r="D15" s="27">
        <v>0</v>
      </c>
      <c r="E15" s="27"/>
      <c r="F15" s="27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7">
        <v>6748.8</v>
      </c>
      <c r="D16" s="27">
        <v>754</v>
      </c>
      <c r="E16" s="27">
        <f t="shared" si="1"/>
        <v>11.172356567093408</v>
      </c>
      <c r="F16" s="27">
        <f t="shared" si="0"/>
        <v>-5994.8</v>
      </c>
    </row>
    <row r="17" spans="1:6" ht="31.5" customHeight="1" x14ac:dyDescent="0.25">
      <c r="A17" s="3">
        <v>10</v>
      </c>
      <c r="B17" s="14" t="s">
        <v>11</v>
      </c>
      <c r="C17" s="27">
        <v>742.5</v>
      </c>
      <c r="D17" s="27">
        <v>417.2</v>
      </c>
      <c r="E17" s="27">
        <f t="shared" si="1"/>
        <v>56.188552188552187</v>
      </c>
      <c r="F17" s="27">
        <f t="shared" si="0"/>
        <v>-325.3</v>
      </c>
    </row>
    <row r="18" spans="1:6" ht="31.5" customHeight="1" x14ac:dyDescent="0.25">
      <c r="A18" s="3">
        <v>11</v>
      </c>
      <c r="B18" s="14" t="s">
        <v>42</v>
      </c>
      <c r="C18" s="27">
        <v>0</v>
      </c>
      <c r="D18" s="27">
        <v>12</v>
      </c>
      <c r="E18" s="27"/>
      <c r="F18" s="27">
        <f t="shared" si="0"/>
        <v>12</v>
      </c>
    </row>
    <row r="19" spans="1:6" ht="81" customHeight="1" x14ac:dyDescent="0.25">
      <c r="A19" s="3">
        <v>12</v>
      </c>
      <c r="B19" s="14" t="s">
        <v>33</v>
      </c>
      <c r="C19" s="27">
        <v>5585.1</v>
      </c>
      <c r="D19" s="27">
        <v>53.8</v>
      </c>
      <c r="E19" s="27">
        <f t="shared" si="1"/>
        <v>0.96327729136452334</v>
      </c>
      <c r="F19" s="27">
        <f t="shared" si="0"/>
        <v>-5531.3</v>
      </c>
    </row>
    <row r="20" spans="1:6" ht="66" customHeight="1" x14ac:dyDescent="0.25">
      <c r="A20" s="3">
        <v>13</v>
      </c>
      <c r="B20" s="14" t="s">
        <v>17</v>
      </c>
      <c r="C20" s="27">
        <v>5718.6</v>
      </c>
      <c r="D20" s="27">
        <v>1413.2</v>
      </c>
      <c r="E20" s="27">
        <f t="shared" si="1"/>
        <v>24.712342181652851</v>
      </c>
      <c r="F20" s="27">
        <f t="shared" si="0"/>
        <v>-4305.4000000000005</v>
      </c>
    </row>
    <row r="21" spans="1:6" ht="80.25" customHeight="1" x14ac:dyDescent="0.25">
      <c r="A21" s="3">
        <v>14</v>
      </c>
      <c r="B21" s="14" t="s">
        <v>43</v>
      </c>
      <c r="C21" s="27">
        <v>0</v>
      </c>
      <c r="D21" s="27">
        <v>8.4</v>
      </c>
      <c r="E21" s="27"/>
      <c r="F21" s="27">
        <f t="shared" si="0"/>
        <v>8.4</v>
      </c>
    </row>
    <row r="22" spans="1:6" ht="63.75" customHeight="1" x14ac:dyDescent="0.25">
      <c r="A22" s="3">
        <v>15</v>
      </c>
      <c r="B22" s="14" t="s">
        <v>44</v>
      </c>
      <c r="C22" s="27">
        <v>0</v>
      </c>
      <c r="D22" s="27">
        <v>0.3</v>
      </c>
      <c r="E22" s="27"/>
      <c r="F22" s="27">
        <f t="shared" si="0"/>
        <v>0.3</v>
      </c>
    </row>
    <row r="23" spans="1:6" ht="16.5" customHeight="1" x14ac:dyDescent="0.25">
      <c r="A23" s="3">
        <v>16</v>
      </c>
      <c r="B23" s="14" t="s">
        <v>27</v>
      </c>
      <c r="C23" s="27">
        <v>0</v>
      </c>
      <c r="D23" s="27">
        <v>43.5</v>
      </c>
      <c r="E23" s="27"/>
      <c r="F23" s="27">
        <f t="shared" si="0"/>
        <v>43.5</v>
      </c>
    </row>
    <row r="24" spans="1:6" s="9" customFormat="1" ht="19.5" customHeight="1" x14ac:dyDescent="0.2">
      <c r="A24" s="7">
        <v>17</v>
      </c>
      <c r="B24" s="21" t="s">
        <v>21</v>
      </c>
      <c r="C24" s="8">
        <f>C25+C26+C27</f>
        <v>2003736.3</v>
      </c>
      <c r="D24" s="8">
        <f>D25+D26+D27</f>
        <v>210379.69999999998</v>
      </c>
      <c r="E24" s="4">
        <f t="shared" si="1"/>
        <v>10.499370600812091</v>
      </c>
      <c r="F24" s="4">
        <f t="shared" si="0"/>
        <v>-1793356.6</v>
      </c>
    </row>
    <row r="25" spans="1:6" ht="15.75" customHeight="1" x14ac:dyDescent="0.25">
      <c r="A25" s="3">
        <v>18</v>
      </c>
      <c r="B25" s="14" t="s">
        <v>27</v>
      </c>
      <c r="C25" s="12">
        <v>0</v>
      </c>
      <c r="D25" s="12">
        <v>-1.5</v>
      </c>
      <c r="E25" s="27"/>
      <c r="F25" s="27">
        <f t="shared" si="0"/>
        <v>-1.5</v>
      </c>
    </row>
    <row r="26" spans="1:6" ht="31.5" x14ac:dyDescent="0.25">
      <c r="A26" s="3">
        <v>19</v>
      </c>
      <c r="B26" s="15" t="s">
        <v>9</v>
      </c>
      <c r="C26" s="11">
        <v>1988240.5</v>
      </c>
      <c r="D26" s="27">
        <v>223530.4</v>
      </c>
      <c r="E26" s="27">
        <f t="shared" si="1"/>
        <v>11.242623817390299</v>
      </c>
      <c r="F26" s="27">
        <f t="shared" si="0"/>
        <v>-1764710.1</v>
      </c>
    </row>
    <row r="27" spans="1:6" ht="47.25" x14ac:dyDescent="0.25">
      <c r="A27" s="3">
        <v>20</v>
      </c>
      <c r="B27" s="22" t="s">
        <v>10</v>
      </c>
      <c r="C27" s="27">
        <v>15495.8</v>
      </c>
      <c r="D27" s="27">
        <v>-13149.2</v>
      </c>
      <c r="E27" s="27"/>
      <c r="F27" s="27">
        <f t="shared" si="0"/>
        <v>-28645</v>
      </c>
    </row>
    <row r="28" spans="1:6" s="9" customFormat="1" ht="51" customHeight="1" x14ac:dyDescent="0.2">
      <c r="A28" s="7">
        <v>21</v>
      </c>
      <c r="B28" s="21" t="s">
        <v>18</v>
      </c>
      <c r="C28" s="4">
        <f>C29</f>
        <v>1254.7</v>
      </c>
      <c r="D28" s="4">
        <f>D29+D30</f>
        <v>1.4</v>
      </c>
      <c r="E28" s="4">
        <f t="shared" si="1"/>
        <v>0.11158045747987565</v>
      </c>
      <c r="F28" s="4">
        <f t="shared" si="0"/>
        <v>-1253.3</v>
      </c>
    </row>
    <row r="29" spans="1:6" ht="35.25" customHeight="1" x14ac:dyDescent="0.25">
      <c r="A29" s="3">
        <v>22</v>
      </c>
      <c r="B29" s="15" t="s">
        <v>25</v>
      </c>
      <c r="C29" s="27">
        <v>1254.7</v>
      </c>
      <c r="D29" s="27">
        <v>0</v>
      </c>
      <c r="E29" s="27"/>
      <c r="F29" s="27">
        <f t="shared" si="0"/>
        <v>-1254.7</v>
      </c>
    </row>
    <row r="30" spans="1:6" ht="15" customHeight="1" x14ac:dyDescent="0.25">
      <c r="A30" s="3">
        <v>23</v>
      </c>
      <c r="B30" s="15" t="s">
        <v>27</v>
      </c>
      <c r="C30" s="27">
        <v>0</v>
      </c>
      <c r="D30" s="27">
        <v>1.4</v>
      </c>
      <c r="E30" s="27"/>
      <c r="F30" s="27">
        <f t="shared" si="0"/>
        <v>1.4</v>
      </c>
    </row>
    <row r="31" spans="1:6" s="9" customFormat="1" ht="18.75" customHeight="1" x14ac:dyDescent="0.2">
      <c r="A31" s="7">
        <v>24</v>
      </c>
      <c r="B31" s="21" t="s">
        <v>22</v>
      </c>
      <c r="C31" s="4">
        <f>C32+C34</f>
        <v>2885.88</v>
      </c>
      <c r="D31" s="4">
        <f>D32+D33+D34</f>
        <v>0.1</v>
      </c>
      <c r="E31" s="4"/>
      <c r="F31" s="4">
        <f t="shared" si="0"/>
        <v>-2885.78</v>
      </c>
    </row>
    <row r="32" spans="1:6" ht="31.5" x14ac:dyDescent="0.25">
      <c r="A32" s="3">
        <v>25</v>
      </c>
      <c r="B32" s="15" t="s">
        <v>11</v>
      </c>
      <c r="C32" s="27">
        <v>167.08</v>
      </c>
      <c r="D32" s="27">
        <v>0</v>
      </c>
      <c r="E32" s="27"/>
      <c r="F32" s="27">
        <f t="shared" si="0"/>
        <v>-167.08</v>
      </c>
    </row>
    <row r="33" spans="1:6" ht="18" customHeight="1" x14ac:dyDescent="0.25">
      <c r="A33" s="3">
        <v>26</v>
      </c>
      <c r="B33" s="15" t="s">
        <v>45</v>
      </c>
      <c r="C33" s="27">
        <v>0</v>
      </c>
      <c r="D33" s="27">
        <v>0.1</v>
      </c>
      <c r="E33" s="27"/>
      <c r="F33" s="27">
        <f t="shared" si="0"/>
        <v>0.1</v>
      </c>
    </row>
    <row r="34" spans="1:6" ht="18.75" customHeight="1" x14ac:dyDescent="0.25">
      <c r="A34" s="3">
        <v>27</v>
      </c>
      <c r="B34" s="15" t="s">
        <v>12</v>
      </c>
      <c r="C34" s="27">
        <v>2718.8</v>
      </c>
      <c r="D34" s="27">
        <v>0</v>
      </c>
      <c r="E34" s="27"/>
      <c r="F34" s="27">
        <f t="shared" si="0"/>
        <v>-2718.8</v>
      </c>
    </row>
    <row r="35" spans="1:6" s="9" customFormat="1" ht="31.5" x14ac:dyDescent="0.2">
      <c r="A35" s="7">
        <v>28</v>
      </c>
      <c r="B35" s="21" t="s">
        <v>23</v>
      </c>
      <c r="C35" s="4">
        <f>C36+C37+C38+C39+C40+C41</f>
        <v>12983.500000000002</v>
      </c>
      <c r="D35" s="4">
        <f>D36+D37+D38+D39+D40+D41</f>
        <v>2239.7000000000003</v>
      </c>
      <c r="E35" s="4">
        <f t="shared" si="1"/>
        <v>17.250356221357876</v>
      </c>
      <c r="F35" s="4">
        <f t="shared" si="0"/>
        <v>-10743.800000000001</v>
      </c>
    </row>
    <row r="36" spans="1:6" ht="99.75" customHeight="1" x14ac:dyDescent="0.25">
      <c r="A36" s="3">
        <v>29</v>
      </c>
      <c r="B36" s="14" t="s">
        <v>14</v>
      </c>
      <c r="C36" s="27">
        <v>99.2</v>
      </c>
      <c r="D36" s="27">
        <v>14.4</v>
      </c>
      <c r="E36" s="27">
        <f t="shared" si="1"/>
        <v>14.516129032258066</v>
      </c>
      <c r="F36" s="27">
        <f t="shared" si="0"/>
        <v>-84.8</v>
      </c>
    </row>
    <row r="37" spans="1:6" ht="79.5" customHeight="1" x14ac:dyDescent="0.25">
      <c r="A37" s="3">
        <v>30</v>
      </c>
      <c r="B37" s="14" t="s">
        <v>24</v>
      </c>
      <c r="C37" s="27">
        <v>10957.7</v>
      </c>
      <c r="D37" s="27">
        <v>1874</v>
      </c>
      <c r="E37" s="27">
        <f t="shared" si="1"/>
        <v>17.102129096434471</v>
      </c>
      <c r="F37" s="27">
        <f t="shared" si="0"/>
        <v>-9083.7000000000007</v>
      </c>
    </row>
    <row r="38" spans="1:6" ht="18" customHeight="1" x14ac:dyDescent="0.25">
      <c r="A38" s="3">
        <v>31</v>
      </c>
      <c r="B38" s="14" t="s">
        <v>31</v>
      </c>
      <c r="C38" s="27">
        <v>0</v>
      </c>
      <c r="D38" s="27">
        <v>1.4</v>
      </c>
      <c r="E38" s="27"/>
      <c r="F38" s="27">
        <f t="shared" si="0"/>
        <v>1.4</v>
      </c>
    </row>
    <row r="39" spans="1:6" ht="79.5" customHeight="1" x14ac:dyDescent="0.25">
      <c r="A39" s="3">
        <v>32</v>
      </c>
      <c r="B39" s="14" t="s">
        <v>38</v>
      </c>
      <c r="C39" s="27">
        <v>0</v>
      </c>
      <c r="D39" s="27">
        <v>237.5</v>
      </c>
      <c r="E39" s="27"/>
      <c r="F39" s="27">
        <f t="shared" si="0"/>
        <v>237.5</v>
      </c>
    </row>
    <row r="40" spans="1:6" ht="64.5" customHeight="1" x14ac:dyDescent="0.25">
      <c r="A40" s="3">
        <v>33</v>
      </c>
      <c r="B40" s="15" t="s">
        <v>30</v>
      </c>
      <c r="C40" s="27">
        <v>1026.5999999999999</v>
      </c>
      <c r="D40" s="27">
        <v>112.4</v>
      </c>
      <c r="E40" s="27">
        <f t="shared" si="1"/>
        <v>10.948762906682253</v>
      </c>
      <c r="F40" s="27">
        <f t="shared" si="0"/>
        <v>-914.19999999999993</v>
      </c>
    </row>
    <row r="41" spans="1:6" ht="19.5" customHeight="1" x14ac:dyDescent="0.25">
      <c r="A41" s="3">
        <v>34</v>
      </c>
      <c r="B41" s="14" t="s">
        <v>12</v>
      </c>
      <c r="C41" s="27">
        <v>900</v>
      </c>
      <c r="D41" s="27">
        <v>0</v>
      </c>
      <c r="E41" s="27"/>
      <c r="F41" s="27">
        <f t="shared" si="0"/>
        <v>-900</v>
      </c>
    </row>
    <row r="42" spans="1:6" s="9" customFormat="1" ht="31.5" x14ac:dyDescent="0.2">
      <c r="A42" s="7">
        <v>35</v>
      </c>
      <c r="B42" s="21" t="s">
        <v>26</v>
      </c>
      <c r="C42" s="5">
        <f>C43+C44</f>
        <v>3290</v>
      </c>
      <c r="D42" s="5">
        <f>D43+D44</f>
        <v>0</v>
      </c>
      <c r="E42" s="4"/>
      <c r="F42" s="4">
        <f t="shared" si="0"/>
        <v>-3290</v>
      </c>
    </row>
    <row r="43" spans="1:6" ht="31.5" x14ac:dyDescent="0.25">
      <c r="A43" s="3">
        <v>36</v>
      </c>
      <c r="B43" s="14" t="s">
        <v>15</v>
      </c>
      <c r="C43" s="6">
        <v>350</v>
      </c>
      <c r="D43" s="6">
        <v>0</v>
      </c>
      <c r="E43" s="27">
        <f t="shared" si="1"/>
        <v>0</v>
      </c>
      <c r="F43" s="27">
        <f t="shared" si="0"/>
        <v>-350</v>
      </c>
    </row>
    <row r="44" spans="1:6" ht="84.75" customHeight="1" x14ac:dyDescent="0.25">
      <c r="A44" s="3">
        <v>37</v>
      </c>
      <c r="B44" s="14" t="s">
        <v>24</v>
      </c>
      <c r="C44" s="6">
        <v>2940</v>
      </c>
      <c r="D44" s="6">
        <v>0</v>
      </c>
      <c r="E44" s="27">
        <f t="shared" si="1"/>
        <v>0</v>
      </c>
      <c r="F44" s="27">
        <f t="shared" si="0"/>
        <v>-2940</v>
      </c>
    </row>
    <row r="45" spans="1:6" x14ac:dyDescent="0.25"/>
    <row r="46" spans="1:6" x14ac:dyDescent="0.25"/>
    <row r="47" spans="1:6" x14ac:dyDescent="0.25"/>
    <row r="48" spans="1:6" x14ac:dyDescent="0.25"/>
    <row r="49" spans="1:13" x14ac:dyDescent="0.25"/>
    <row r="50" spans="1:13" x14ac:dyDescent="0.25"/>
    <row r="51" spans="1:13" x14ac:dyDescent="0.25"/>
    <row r="52" spans="1:13" x14ac:dyDescent="0.25"/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spans="1:13" s="13" customFormat="1" x14ac:dyDescent="0.25">
      <c r="A65" s="16"/>
      <c r="B65" s="19"/>
      <c r="C65" s="17"/>
      <c r="D65" s="17"/>
      <c r="E65" s="17"/>
      <c r="F65" s="17"/>
      <c r="G65" s="1"/>
      <c r="H65" s="1"/>
      <c r="I65" s="1"/>
      <c r="J65" s="1"/>
      <c r="K65" s="1"/>
      <c r="L65" s="1"/>
      <c r="M65" s="1"/>
    </row>
    <row r="66" spans="1:13" s="13" customFormat="1" x14ac:dyDescent="0.25">
      <c r="A66" s="16"/>
      <c r="B66" s="19"/>
      <c r="C66" s="17"/>
      <c r="D66" s="17"/>
      <c r="E66" s="17"/>
      <c r="F66" s="17"/>
      <c r="G66" s="1"/>
      <c r="H66" s="1"/>
      <c r="I66" s="1"/>
      <c r="J66" s="1"/>
      <c r="K66" s="1"/>
      <c r="L66" s="1"/>
      <c r="M66" s="1"/>
    </row>
    <row r="67" spans="1:13" s="13" customFormat="1" x14ac:dyDescent="0.25">
      <c r="A67" s="16"/>
      <c r="B67" s="19"/>
      <c r="C67" s="17"/>
      <c r="D67" s="17"/>
      <c r="E67" s="17"/>
      <c r="F67" s="17"/>
      <c r="G67" s="1"/>
      <c r="H67" s="1"/>
      <c r="I67" s="1"/>
      <c r="J67" s="1"/>
      <c r="K67" s="1"/>
      <c r="L67" s="1"/>
      <c r="M67" s="1"/>
    </row>
    <row r="68" spans="1:13" s="13" customFormat="1" x14ac:dyDescent="0.25">
      <c r="A68" s="16"/>
      <c r="B68" s="19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</row>
    <row r="69" spans="1:13" s="16" customFormat="1" x14ac:dyDescent="0.25">
      <c r="B69" s="19"/>
      <c r="C69" s="17"/>
      <c r="D69" s="17"/>
      <c r="E69" s="17"/>
      <c r="F69" s="17"/>
      <c r="G69" s="1"/>
      <c r="H69" s="1"/>
      <c r="I69" s="1"/>
      <c r="J69" s="1"/>
      <c r="K69" s="1"/>
      <c r="L69" s="1"/>
      <c r="M69" s="1"/>
    </row>
    <row r="70" spans="1:13" s="16" customFormat="1" x14ac:dyDescent="0.25">
      <c r="B70" s="19"/>
      <c r="C70" s="17"/>
      <c r="D70" s="17"/>
      <c r="E70" s="17"/>
      <c r="F70" s="17"/>
      <c r="G70" s="1"/>
      <c r="H70" s="1"/>
      <c r="I70" s="1"/>
      <c r="J70" s="1"/>
      <c r="K70" s="1"/>
      <c r="L70" s="1"/>
      <c r="M70" s="1"/>
    </row>
    <row r="71" spans="1:13" s="16" customFormat="1" x14ac:dyDescent="0.25">
      <c r="B71" s="19"/>
      <c r="C71" s="17"/>
      <c r="D71" s="17"/>
      <c r="E71" s="17"/>
      <c r="F71" s="17"/>
      <c r="G71" s="1"/>
      <c r="H71" s="1"/>
      <c r="I71" s="1"/>
      <c r="J71" s="1"/>
      <c r="K71" s="1"/>
      <c r="L71" s="1"/>
      <c r="M71" s="1"/>
    </row>
    <row r="72" spans="1:13" s="16" customFormat="1" x14ac:dyDescent="0.25">
      <c r="B72" s="19"/>
      <c r="C72" s="17"/>
      <c r="D72" s="17"/>
      <c r="E72" s="17"/>
      <c r="F72" s="17"/>
      <c r="G72" s="1"/>
      <c r="H72" s="1"/>
      <c r="I72" s="1"/>
      <c r="J72" s="1"/>
      <c r="K72" s="1"/>
      <c r="L72" s="1"/>
      <c r="M72" s="1"/>
    </row>
    <row r="73" spans="1:13" s="16" customFormat="1" x14ac:dyDescent="0.25">
      <c r="B73" s="19"/>
      <c r="C73" s="17"/>
      <c r="D73" s="17"/>
      <c r="E73" s="17"/>
      <c r="F73" s="17"/>
      <c r="G73" s="1"/>
      <c r="H73" s="1"/>
      <c r="I73" s="1"/>
      <c r="J73" s="1"/>
      <c r="K73" s="1"/>
      <c r="L73" s="1"/>
      <c r="M73" s="1"/>
    </row>
    <row r="74" spans="1:13" s="16" customFormat="1" x14ac:dyDescent="0.25">
      <c r="B74" s="19"/>
      <c r="C74" s="17"/>
      <c r="D74" s="17"/>
      <c r="E74" s="17"/>
      <c r="F74" s="17"/>
      <c r="G74" s="1"/>
      <c r="H74" s="1"/>
      <c r="I74" s="1"/>
      <c r="J74" s="1"/>
      <c r="K74" s="1"/>
      <c r="L74" s="1"/>
      <c r="M74" s="1"/>
    </row>
    <row r="75" spans="1:13" s="16" customFormat="1" x14ac:dyDescent="0.25">
      <c r="B75" s="19"/>
      <c r="C75" s="17"/>
      <c r="D75" s="17"/>
      <c r="E75" s="17"/>
      <c r="F75" s="17"/>
      <c r="G75" s="1"/>
      <c r="H75" s="1"/>
      <c r="I75" s="1"/>
      <c r="J75" s="1"/>
      <c r="K75" s="1"/>
      <c r="L75" s="1"/>
      <c r="M75" s="1"/>
    </row>
    <row r="76" spans="1:13" s="16" customFormat="1" x14ac:dyDescent="0.25">
      <c r="B76" s="19"/>
      <c r="C76" s="17"/>
      <c r="D76" s="17"/>
      <c r="E76" s="17"/>
      <c r="F76" s="17"/>
      <c r="G76" s="1"/>
      <c r="H76" s="1"/>
      <c r="I76" s="1"/>
      <c r="J76" s="1"/>
      <c r="K76" s="1"/>
      <c r="L76" s="1"/>
      <c r="M76" s="1"/>
    </row>
    <row r="77" spans="1:13" s="16" customFormat="1" x14ac:dyDescent="0.25">
      <c r="B77" s="19"/>
      <c r="C77" s="17"/>
      <c r="D77" s="17"/>
      <c r="E77" s="17"/>
      <c r="F77" s="17"/>
      <c r="G77" s="1"/>
      <c r="H77" s="1"/>
      <c r="I77" s="1"/>
      <c r="J77" s="1"/>
      <c r="K77" s="1"/>
      <c r="L77" s="1"/>
      <c r="M77" s="1"/>
    </row>
    <row r="78" spans="1:13" s="16" customFormat="1" x14ac:dyDescent="0.25">
      <c r="B78" s="19"/>
      <c r="C78" s="17"/>
      <c r="D78" s="17"/>
      <c r="E78" s="17"/>
      <c r="F78" s="17"/>
      <c r="G78" s="1"/>
      <c r="H78" s="1"/>
      <c r="I78" s="1"/>
      <c r="J78" s="1"/>
      <c r="K78" s="1"/>
      <c r="L78" s="1"/>
      <c r="M78" s="1"/>
    </row>
    <row r="79" spans="1:13" s="16" customFormat="1" x14ac:dyDescent="0.25">
      <c r="B79" s="19"/>
      <c r="C79" s="17"/>
      <c r="D79" s="17"/>
      <c r="E79" s="17"/>
      <c r="F79" s="17"/>
      <c r="G79" s="1"/>
      <c r="H79" s="1"/>
      <c r="I79" s="1"/>
      <c r="J79" s="1"/>
      <c r="K79" s="1"/>
      <c r="L79" s="1"/>
      <c r="M79" s="1"/>
    </row>
    <row r="80" spans="1:13" s="16" customFormat="1" x14ac:dyDescent="0.25">
      <c r="B80" s="19"/>
      <c r="C80" s="17"/>
      <c r="D80" s="17"/>
      <c r="E80" s="17"/>
      <c r="F80" s="17"/>
      <c r="G80" s="1"/>
      <c r="H80" s="1"/>
      <c r="I80" s="1"/>
      <c r="J80" s="1"/>
      <c r="K80" s="1"/>
      <c r="L80" s="1"/>
      <c r="M80" s="1"/>
    </row>
    <row r="81" spans="2:13" s="16" customFormat="1" x14ac:dyDescent="0.25">
      <c r="B81" s="19"/>
      <c r="C81" s="17"/>
      <c r="D81" s="17"/>
      <c r="E81" s="17"/>
      <c r="F81" s="17"/>
      <c r="G81" s="1"/>
      <c r="H81" s="1"/>
      <c r="I81" s="1"/>
      <c r="J81" s="1"/>
      <c r="K81" s="1"/>
      <c r="L81" s="1"/>
      <c r="M81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selection activeCell="F40" sqref="F40"/>
    </sheetView>
  </sheetViews>
  <sheetFormatPr defaultColWidth="0" defaultRowHeight="15" zeroHeight="1" x14ac:dyDescent="0.25"/>
  <cols>
    <col min="1" max="1" width="5.42578125" style="16" customWidth="1"/>
    <col min="2" max="2" width="68.140625" style="19" customWidth="1"/>
    <col min="3" max="3" width="19.140625" style="17" customWidth="1"/>
    <col min="4" max="4" width="14.42578125" style="17" customWidth="1"/>
    <col min="5" max="5" width="12" style="17" customWidth="1"/>
    <col min="6" max="6" width="16.28515625" style="17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5" t="s">
        <v>34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4"/>
      <c r="C3" s="18"/>
      <c r="D3" s="18"/>
      <c r="E3" s="18"/>
      <c r="F3" s="18"/>
      <c r="G3" s="10"/>
      <c r="H3" s="10"/>
      <c r="I3" s="10"/>
      <c r="J3" s="10"/>
      <c r="K3" s="10"/>
      <c r="L3" s="10"/>
      <c r="M3" s="10"/>
    </row>
    <row r="4" spans="1:13" x14ac:dyDescent="0.25">
      <c r="F4" s="25" t="s">
        <v>6</v>
      </c>
    </row>
    <row r="5" spans="1:13" ht="29.25" customHeight="1" x14ac:dyDescent="0.25">
      <c r="A5" s="39" t="s">
        <v>0</v>
      </c>
      <c r="B5" s="37" t="s">
        <v>1</v>
      </c>
      <c r="C5" s="38" t="s">
        <v>36</v>
      </c>
      <c r="D5" s="38" t="s">
        <v>35</v>
      </c>
      <c r="E5" s="38"/>
      <c r="F5" s="38"/>
    </row>
    <row r="6" spans="1:13" ht="36" customHeight="1" x14ac:dyDescent="0.25">
      <c r="A6" s="39"/>
      <c r="B6" s="37"/>
      <c r="C6" s="38"/>
      <c r="D6" s="38" t="s">
        <v>2</v>
      </c>
      <c r="E6" s="38" t="s">
        <v>3</v>
      </c>
      <c r="F6" s="38"/>
    </row>
    <row r="7" spans="1:13" ht="21" customHeight="1" x14ac:dyDescent="0.25">
      <c r="A7" s="39"/>
      <c r="B7" s="37"/>
      <c r="C7" s="38"/>
      <c r="D7" s="38"/>
      <c r="E7" s="23" t="s">
        <v>4</v>
      </c>
      <c r="F7" s="23" t="s">
        <v>5</v>
      </c>
    </row>
    <row r="8" spans="1:13" s="9" customFormat="1" ht="21" customHeight="1" x14ac:dyDescent="0.2">
      <c r="A8" s="7">
        <v>1</v>
      </c>
      <c r="B8" s="20" t="s">
        <v>7</v>
      </c>
      <c r="C8" s="4">
        <f>C9+C10</f>
        <v>124.4</v>
      </c>
      <c r="D8" s="4">
        <f>D9+D10</f>
        <v>0.2</v>
      </c>
      <c r="E8" s="4">
        <f>D8/C8*100</f>
        <v>0.16077170418006431</v>
      </c>
      <c r="F8" s="4">
        <f>D8-C8</f>
        <v>-124.2</v>
      </c>
    </row>
    <row r="9" spans="1:13" ht="51.75" customHeight="1" x14ac:dyDescent="0.25">
      <c r="A9" s="3">
        <v>2</v>
      </c>
      <c r="B9" s="14" t="s">
        <v>28</v>
      </c>
      <c r="C9" s="26">
        <v>70.400000000000006</v>
      </c>
      <c r="D9" s="26">
        <v>0</v>
      </c>
      <c r="E9" s="26"/>
      <c r="F9" s="26">
        <f t="shared" ref="F9:F40" si="0">D9-C9</f>
        <v>-70.400000000000006</v>
      </c>
    </row>
    <row r="10" spans="1:13" ht="69" customHeight="1" x14ac:dyDescent="0.25">
      <c r="A10" s="3">
        <v>3</v>
      </c>
      <c r="B10" s="14" t="s">
        <v>29</v>
      </c>
      <c r="C10" s="26">
        <v>54</v>
      </c>
      <c r="D10" s="26">
        <v>0.2</v>
      </c>
      <c r="E10" s="26">
        <f t="shared" ref="E10:E36" si="1">D10/C10*100</f>
        <v>0.37037037037037041</v>
      </c>
      <c r="F10" s="26">
        <f t="shared" si="0"/>
        <v>-53.8</v>
      </c>
    </row>
    <row r="11" spans="1:13" s="9" customFormat="1" ht="33.75" customHeight="1" x14ac:dyDescent="0.2">
      <c r="A11" s="7">
        <v>4</v>
      </c>
      <c r="B11" s="21" t="s">
        <v>20</v>
      </c>
      <c r="C11" s="4">
        <f>C12+C13+C14+C15+C16+C17+C18+C19+C20+C21</f>
        <v>41862.299999999996</v>
      </c>
      <c r="D11" s="4">
        <f>D12+D13+D14+D15+D16+D17+D18+D19+D20+D21</f>
        <v>2788.3999999999992</v>
      </c>
      <c r="E11" s="4">
        <f t="shared" si="1"/>
        <v>6.6608858089498177</v>
      </c>
      <c r="F11" s="4">
        <f t="shared" si="0"/>
        <v>-39073.899999999994</v>
      </c>
    </row>
    <row r="12" spans="1:13" ht="81" customHeight="1" x14ac:dyDescent="0.25">
      <c r="A12" s="3">
        <v>5</v>
      </c>
      <c r="B12" s="14" t="s">
        <v>8</v>
      </c>
      <c r="C12" s="26">
        <v>15892.8</v>
      </c>
      <c r="D12" s="26">
        <v>1316.8</v>
      </c>
      <c r="E12" s="26">
        <f t="shared" si="1"/>
        <v>8.2855129366757279</v>
      </c>
      <c r="F12" s="26">
        <f t="shared" si="0"/>
        <v>-14576</v>
      </c>
    </row>
    <row r="13" spans="1:13" ht="33.75" customHeight="1" x14ac:dyDescent="0.25">
      <c r="A13" s="3">
        <v>6</v>
      </c>
      <c r="B13" s="14" t="s">
        <v>19</v>
      </c>
      <c r="C13" s="26">
        <v>6780.3</v>
      </c>
      <c r="D13" s="26">
        <v>312.3</v>
      </c>
      <c r="E13" s="26">
        <f t="shared" si="1"/>
        <v>4.6059908853590548</v>
      </c>
      <c r="F13" s="26">
        <f t="shared" si="0"/>
        <v>-6468</v>
      </c>
    </row>
    <row r="14" spans="1:13" ht="110.25" customHeight="1" x14ac:dyDescent="0.25">
      <c r="A14" s="3">
        <v>7</v>
      </c>
      <c r="B14" s="14" t="s">
        <v>32</v>
      </c>
      <c r="C14" s="26">
        <v>0</v>
      </c>
      <c r="D14" s="26">
        <v>1.6</v>
      </c>
      <c r="E14" s="26"/>
      <c r="F14" s="26">
        <f t="shared" si="0"/>
        <v>1.6</v>
      </c>
    </row>
    <row r="15" spans="1:13" ht="52.5" customHeight="1" x14ac:dyDescent="0.25">
      <c r="A15" s="3">
        <v>8</v>
      </c>
      <c r="B15" s="14" t="s">
        <v>16</v>
      </c>
      <c r="C15" s="26">
        <v>394.2</v>
      </c>
      <c r="D15" s="26">
        <v>0</v>
      </c>
      <c r="E15" s="26"/>
      <c r="F15" s="26">
        <f t="shared" si="0"/>
        <v>-394.2</v>
      </c>
    </row>
    <row r="16" spans="1:13" ht="81" customHeight="1" x14ac:dyDescent="0.25">
      <c r="A16" s="3">
        <v>9</v>
      </c>
      <c r="B16" s="14" t="s">
        <v>13</v>
      </c>
      <c r="C16" s="26">
        <v>6748.8</v>
      </c>
      <c r="D16" s="26">
        <v>392.8</v>
      </c>
      <c r="E16" s="26">
        <f t="shared" si="1"/>
        <v>5.8202939781887144</v>
      </c>
      <c r="F16" s="26">
        <f t="shared" si="0"/>
        <v>-6356</v>
      </c>
    </row>
    <row r="17" spans="1:6" ht="31.5" customHeight="1" x14ac:dyDescent="0.25">
      <c r="A17" s="3">
        <v>10</v>
      </c>
      <c r="B17" s="14" t="s">
        <v>11</v>
      </c>
      <c r="C17" s="26">
        <v>742.5</v>
      </c>
      <c r="D17" s="26">
        <v>125.9</v>
      </c>
      <c r="E17" s="26">
        <f t="shared" si="1"/>
        <v>16.956228956228959</v>
      </c>
      <c r="F17" s="26">
        <f t="shared" si="0"/>
        <v>-616.6</v>
      </c>
    </row>
    <row r="18" spans="1:6" ht="81" customHeight="1" x14ac:dyDescent="0.25">
      <c r="A18" s="3">
        <v>11</v>
      </c>
      <c r="B18" s="14" t="s">
        <v>33</v>
      </c>
      <c r="C18" s="26">
        <v>5585.1</v>
      </c>
      <c r="D18" s="26">
        <v>26.4</v>
      </c>
      <c r="E18" s="26">
        <f t="shared" si="1"/>
        <v>0.47268625449857649</v>
      </c>
      <c r="F18" s="26">
        <f t="shared" si="0"/>
        <v>-5558.7000000000007</v>
      </c>
    </row>
    <row r="19" spans="1:6" ht="66" customHeight="1" x14ac:dyDescent="0.25">
      <c r="A19" s="3">
        <v>12</v>
      </c>
      <c r="B19" s="14" t="s">
        <v>17</v>
      </c>
      <c r="C19" s="26">
        <v>5718.6</v>
      </c>
      <c r="D19" s="26">
        <v>523.79999999999995</v>
      </c>
      <c r="E19" s="26">
        <f t="shared" si="1"/>
        <v>9.1595845136921614</v>
      </c>
      <c r="F19" s="26">
        <f t="shared" si="0"/>
        <v>-5194.8</v>
      </c>
    </row>
    <row r="20" spans="1:6" ht="80.25" customHeight="1" x14ac:dyDescent="0.25">
      <c r="A20" s="3">
        <v>13</v>
      </c>
      <c r="B20" s="14" t="s">
        <v>37</v>
      </c>
      <c r="C20" s="26">
        <v>0</v>
      </c>
      <c r="D20" s="26">
        <v>4.2</v>
      </c>
      <c r="E20" s="26"/>
      <c r="F20" s="26">
        <f t="shared" si="0"/>
        <v>4.2</v>
      </c>
    </row>
    <row r="21" spans="1:6" ht="16.5" customHeight="1" x14ac:dyDescent="0.25">
      <c r="A21" s="3">
        <v>14</v>
      </c>
      <c r="B21" s="14" t="s">
        <v>27</v>
      </c>
      <c r="C21" s="26">
        <v>0</v>
      </c>
      <c r="D21" s="26">
        <v>84.6</v>
      </c>
      <c r="E21" s="26"/>
      <c r="F21" s="26">
        <f t="shared" si="0"/>
        <v>84.6</v>
      </c>
    </row>
    <row r="22" spans="1:6" s="9" customFormat="1" ht="19.5" customHeight="1" x14ac:dyDescent="0.2">
      <c r="A22" s="7">
        <v>15</v>
      </c>
      <c r="B22" s="21" t="s">
        <v>21</v>
      </c>
      <c r="C22" s="8">
        <f>C23+C24+C25</f>
        <v>1968968.6</v>
      </c>
      <c r="D22" s="8">
        <f>D23+D24+D25</f>
        <v>60199.399999999994</v>
      </c>
      <c r="E22" s="4">
        <f t="shared" si="1"/>
        <v>3.0574078225523755</v>
      </c>
      <c r="F22" s="4">
        <f t="shared" si="0"/>
        <v>-1908769.2000000002</v>
      </c>
    </row>
    <row r="23" spans="1:6" ht="15.75" customHeight="1" x14ac:dyDescent="0.25">
      <c r="A23" s="3">
        <v>16</v>
      </c>
      <c r="B23" s="14" t="s">
        <v>27</v>
      </c>
      <c r="C23" s="12">
        <v>0</v>
      </c>
      <c r="D23" s="12">
        <v>-1.5</v>
      </c>
      <c r="E23" s="26"/>
      <c r="F23" s="26">
        <f t="shared" si="0"/>
        <v>-1.5</v>
      </c>
    </row>
    <row r="24" spans="1:6" ht="31.5" x14ac:dyDescent="0.25">
      <c r="A24" s="3">
        <v>17</v>
      </c>
      <c r="B24" s="15" t="s">
        <v>9</v>
      </c>
      <c r="C24" s="11">
        <v>1968968.6</v>
      </c>
      <c r="D24" s="26">
        <v>88845.9</v>
      </c>
      <c r="E24" s="26">
        <f t="shared" si="1"/>
        <v>4.5123065954429133</v>
      </c>
      <c r="F24" s="26">
        <f t="shared" si="0"/>
        <v>-1880122.7000000002</v>
      </c>
    </row>
    <row r="25" spans="1:6" ht="47.25" x14ac:dyDescent="0.25">
      <c r="A25" s="3">
        <v>18</v>
      </c>
      <c r="B25" s="22" t="s">
        <v>10</v>
      </c>
      <c r="C25" s="26">
        <v>0</v>
      </c>
      <c r="D25" s="26">
        <v>-28645</v>
      </c>
      <c r="E25" s="26"/>
      <c r="F25" s="26">
        <f t="shared" si="0"/>
        <v>-28645</v>
      </c>
    </row>
    <row r="26" spans="1:6" s="9" customFormat="1" ht="51" customHeight="1" x14ac:dyDescent="0.2">
      <c r="A26" s="7">
        <v>19</v>
      </c>
      <c r="B26" s="21" t="s">
        <v>18</v>
      </c>
      <c r="C26" s="4">
        <f>C27</f>
        <v>1254.7</v>
      </c>
      <c r="D26" s="4">
        <f>D27</f>
        <v>0</v>
      </c>
      <c r="E26" s="4"/>
      <c r="F26" s="4">
        <f t="shared" si="0"/>
        <v>-1254.7</v>
      </c>
    </row>
    <row r="27" spans="1:6" ht="35.25" customHeight="1" x14ac:dyDescent="0.25">
      <c r="A27" s="3">
        <v>20</v>
      </c>
      <c r="B27" s="15" t="s">
        <v>25</v>
      </c>
      <c r="C27" s="26">
        <v>1254.7</v>
      </c>
      <c r="D27" s="26">
        <v>0</v>
      </c>
      <c r="E27" s="26"/>
      <c r="F27" s="26">
        <f t="shared" si="0"/>
        <v>-1254.7</v>
      </c>
    </row>
    <row r="28" spans="1:6" s="9" customFormat="1" ht="18.75" customHeight="1" x14ac:dyDescent="0.2">
      <c r="A28" s="7">
        <v>21</v>
      </c>
      <c r="B28" s="21" t="s">
        <v>22</v>
      </c>
      <c r="C28" s="4">
        <f>C29+C30</f>
        <v>2885.88</v>
      </c>
      <c r="D28" s="4">
        <f>D29+D30</f>
        <v>0</v>
      </c>
      <c r="E28" s="4"/>
      <c r="F28" s="4">
        <f t="shared" si="0"/>
        <v>-2885.88</v>
      </c>
    </row>
    <row r="29" spans="1:6" ht="31.5" x14ac:dyDescent="0.25">
      <c r="A29" s="3">
        <v>22</v>
      </c>
      <c r="B29" s="15" t="s">
        <v>11</v>
      </c>
      <c r="C29" s="26">
        <v>167.08</v>
      </c>
      <c r="D29" s="26">
        <v>0</v>
      </c>
      <c r="E29" s="26"/>
      <c r="F29" s="26">
        <f t="shared" si="0"/>
        <v>-167.08</v>
      </c>
    </row>
    <row r="30" spans="1:6" ht="18.75" customHeight="1" x14ac:dyDescent="0.25">
      <c r="A30" s="3">
        <v>23</v>
      </c>
      <c r="B30" s="15" t="s">
        <v>12</v>
      </c>
      <c r="C30" s="26">
        <v>2718.8</v>
      </c>
      <c r="D30" s="26">
        <v>0</v>
      </c>
      <c r="E30" s="26"/>
      <c r="F30" s="26">
        <f t="shared" si="0"/>
        <v>-2718.8</v>
      </c>
    </row>
    <row r="31" spans="1:6" s="9" customFormat="1" ht="31.5" x14ac:dyDescent="0.2">
      <c r="A31" s="7">
        <v>24</v>
      </c>
      <c r="B31" s="21" t="s">
        <v>23</v>
      </c>
      <c r="C31" s="4">
        <f>C32+C33+C34+C35+C36+C37</f>
        <v>12983.500000000002</v>
      </c>
      <c r="D31" s="4">
        <f>D32+D33+D34+D35+D36+D37</f>
        <v>1165.6999999999998</v>
      </c>
      <c r="E31" s="4">
        <f t="shared" si="1"/>
        <v>8.9783186351908171</v>
      </c>
      <c r="F31" s="4">
        <f t="shared" si="0"/>
        <v>-11817.800000000003</v>
      </c>
    </row>
    <row r="32" spans="1:6" ht="99.75" customHeight="1" x14ac:dyDescent="0.25">
      <c r="A32" s="3">
        <v>25</v>
      </c>
      <c r="B32" s="14" t="s">
        <v>14</v>
      </c>
      <c r="C32" s="26">
        <v>99.2</v>
      </c>
      <c r="D32" s="26">
        <v>6.4</v>
      </c>
      <c r="E32" s="26">
        <f t="shared" si="1"/>
        <v>6.4516129032258061</v>
      </c>
      <c r="F32" s="26">
        <f t="shared" si="0"/>
        <v>-92.8</v>
      </c>
    </row>
    <row r="33" spans="1:6" ht="79.5" customHeight="1" x14ac:dyDescent="0.25">
      <c r="A33" s="3">
        <v>26</v>
      </c>
      <c r="B33" s="14" t="s">
        <v>24</v>
      </c>
      <c r="C33" s="26">
        <v>10957.7</v>
      </c>
      <c r="D33" s="26">
        <v>901.3</v>
      </c>
      <c r="E33" s="26">
        <f t="shared" si="1"/>
        <v>8.2252662511293408</v>
      </c>
      <c r="F33" s="26">
        <f t="shared" si="0"/>
        <v>-10056.400000000001</v>
      </c>
    </row>
    <row r="34" spans="1:6" ht="18" customHeight="1" x14ac:dyDescent="0.25">
      <c r="A34" s="3">
        <v>27</v>
      </c>
      <c r="B34" s="14" t="s">
        <v>31</v>
      </c>
      <c r="C34" s="26">
        <v>0</v>
      </c>
      <c r="D34" s="26">
        <v>1.4</v>
      </c>
      <c r="E34" s="26"/>
      <c r="F34" s="26">
        <f t="shared" si="0"/>
        <v>1.4</v>
      </c>
    </row>
    <row r="35" spans="1:6" ht="79.5" customHeight="1" x14ac:dyDescent="0.25">
      <c r="A35" s="3">
        <v>28</v>
      </c>
      <c r="B35" s="14" t="s">
        <v>38</v>
      </c>
      <c r="C35" s="26">
        <v>0</v>
      </c>
      <c r="D35" s="26">
        <v>237.5</v>
      </c>
      <c r="E35" s="26"/>
      <c r="F35" s="26">
        <f t="shared" si="0"/>
        <v>237.5</v>
      </c>
    </row>
    <row r="36" spans="1:6" ht="64.5" customHeight="1" x14ac:dyDescent="0.25">
      <c r="A36" s="3">
        <v>29</v>
      </c>
      <c r="B36" s="15" t="s">
        <v>30</v>
      </c>
      <c r="C36" s="26">
        <v>1026.5999999999999</v>
      </c>
      <c r="D36" s="26">
        <v>19.100000000000001</v>
      </c>
      <c r="E36" s="26">
        <f t="shared" si="1"/>
        <v>1.8605104227547247</v>
      </c>
      <c r="F36" s="26">
        <f t="shared" si="0"/>
        <v>-1007.4999999999999</v>
      </c>
    </row>
    <row r="37" spans="1:6" ht="19.5" customHeight="1" x14ac:dyDescent="0.25">
      <c r="A37" s="3">
        <v>30</v>
      </c>
      <c r="B37" s="14" t="s">
        <v>12</v>
      </c>
      <c r="C37" s="26">
        <v>900</v>
      </c>
      <c r="D37" s="26">
        <v>0</v>
      </c>
      <c r="E37" s="26"/>
      <c r="F37" s="26">
        <f t="shared" si="0"/>
        <v>-900</v>
      </c>
    </row>
    <row r="38" spans="1:6" s="9" customFormat="1" ht="31.5" x14ac:dyDescent="0.2">
      <c r="A38" s="7">
        <v>31</v>
      </c>
      <c r="B38" s="21" t="s">
        <v>26</v>
      </c>
      <c r="C38" s="5">
        <f>C39+C40</f>
        <v>3290</v>
      </c>
      <c r="D38" s="5">
        <f>D39+D40</f>
        <v>0</v>
      </c>
      <c r="E38" s="4"/>
      <c r="F38" s="4">
        <f t="shared" si="0"/>
        <v>-3290</v>
      </c>
    </row>
    <row r="39" spans="1:6" ht="31.5" x14ac:dyDescent="0.25">
      <c r="A39" s="3">
        <v>32</v>
      </c>
      <c r="B39" s="14" t="s">
        <v>15</v>
      </c>
      <c r="C39" s="6">
        <v>350</v>
      </c>
      <c r="D39" s="6">
        <v>0</v>
      </c>
      <c r="E39" s="26"/>
      <c r="F39" s="26">
        <f t="shared" si="0"/>
        <v>-350</v>
      </c>
    </row>
    <row r="40" spans="1:6" ht="84.75" customHeight="1" x14ac:dyDescent="0.25">
      <c r="A40" s="3">
        <v>33</v>
      </c>
      <c r="B40" s="14" t="s">
        <v>24</v>
      </c>
      <c r="C40" s="6">
        <v>2940</v>
      </c>
      <c r="D40" s="6">
        <v>0</v>
      </c>
      <c r="E40" s="26"/>
      <c r="F40" s="26">
        <f t="shared" si="0"/>
        <v>-2940</v>
      </c>
    </row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1:13" s="13" customFormat="1" x14ac:dyDescent="0.25">
      <c r="A49" s="16"/>
      <c r="B49" s="19"/>
      <c r="C49" s="17"/>
      <c r="D49" s="17"/>
      <c r="E49" s="17"/>
      <c r="F49" s="17"/>
      <c r="G49" s="1"/>
      <c r="H49" s="1"/>
      <c r="I49" s="1"/>
      <c r="J49" s="1"/>
      <c r="K49" s="1"/>
      <c r="L49" s="1"/>
      <c r="M49" s="1"/>
    </row>
    <row r="50" spans="1:13" s="13" customFormat="1" x14ac:dyDescent="0.25">
      <c r="A50" s="16"/>
      <c r="B50" s="19"/>
      <c r="C50" s="17"/>
      <c r="D50" s="17"/>
      <c r="E50" s="17"/>
      <c r="F50" s="17"/>
      <c r="G50" s="1"/>
      <c r="H50" s="1"/>
      <c r="I50" s="1"/>
      <c r="J50" s="1"/>
      <c r="K50" s="1"/>
      <c r="L50" s="1"/>
      <c r="M50" s="1"/>
    </row>
    <row r="51" spans="1:13" s="13" customFormat="1" x14ac:dyDescent="0.25">
      <c r="A51" s="16"/>
      <c r="B51" s="19"/>
      <c r="C51" s="17"/>
      <c r="D51" s="17"/>
      <c r="E51" s="17"/>
      <c r="F51" s="17"/>
      <c r="G51" s="1"/>
      <c r="H51" s="1"/>
      <c r="I51" s="1"/>
      <c r="J51" s="1"/>
      <c r="K51" s="1"/>
      <c r="L51" s="1"/>
      <c r="M51" s="1"/>
    </row>
    <row r="52" spans="1:13" s="13" customFormat="1" x14ac:dyDescent="0.25">
      <c r="A52" s="16"/>
      <c r="B52" s="19"/>
      <c r="C52" s="17"/>
      <c r="D52" s="17"/>
      <c r="E52" s="17"/>
      <c r="F52" s="17"/>
      <c r="G52" s="1"/>
      <c r="H52" s="1"/>
      <c r="I52" s="1"/>
      <c r="J52" s="1"/>
      <c r="K52" s="1"/>
      <c r="L52" s="1"/>
      <c r="M52" s="1"/>
    </row>
    <row r="53" spans="1:13" s="13" customFormat="1" x14ac:dyDescent="0.25">
      <c r="A53" s="16"/>
      <c r="B53" s="19"/>
      <c r="C53" s="17"/>
      <c r="D53" s="17"/>
      <c r="E53" s="17"/>
      <c r="F53" s="17"/>
      <c r="G53" s="1"/>
      <c r="H53" s="1"/>
      <c r="I53" s="1"/>
      <c r="J53" s="1"/>
      <c r="K53" s="1"/>
      <c r="L53" s="1"/>
      <c r="M53" s="1"/>
    </row>
    <row r="54" spans="1:13" s="13" customFormat="1" x14ac:dyDescent="0.25">
      <c r="A54" s="16"/>
      <c r="B54" s="19"/>
      <c r="C54" s="17"/>
      <c r="D54" s="17"/>
      <c r="E54" s="17"/>
      <c r="F54" s="17"/>
      <c r="G54" s="1"/>
      <c r="H54" s="1"/>
      <c r="I54" s="1"/>
      <c r="J54" s="1"/>
      <c r="K54" s="1"/>
      <c r="L54" s="1"/>
      <c r="M54" s="1"/>
    </row>
    <row r="55" spans="1:13" s="13" customFormat="1" x14ac:dyDescent="0.25">
      <c r="A55" s="16"/>
      <c r="B55" s="19"/>
      <c r="C55" s="17"/>
      <c r="D55" s="17"/>
      <c r="E55" s="17"/>
      <c r="F55" s="17"/>
      <c r="G55" s="1"/>
      <c r="H55" s="1"/>
      <c r="I55" s="1"/>
      <c r="J55" s="1"/>
      <c r="K55" s="1"/>
      <c r="L55" s="1"/>
      <c r="M55" s="1"/>
    </row>
    <row r="56" spans="1:13" s="13" customFormat="1" x14ac:dyDescent="0.25">
      <c r="A56" s="16"/>
      <c r="B56" s="19"/>
      <c r="C56" s="17"/>
      <c r="D56" s="17"/>
      <c r="E56" s="17"/>
      <c r="F56" s="17"/>
      <c r="G56" s="1"/>
      <c r="H56" s="1"/>
      <c r="I56" s="1"/>
      <c r="J56" s="1"/>
      <c r="K56" s="1"/>
      <c r="L56" s="1"/>
      <c r="M56" s="1"/>
    </row>
    <row r="57" spans="1:13" s="13" customFormat="1" x14ac:dyDescent="0.25">
      <c r="A57" s="16"/>
      <c r="B57" s="19"/>
      <c r="C57" s="17"/>
      <c r="D57" s="17"/>
      <c r="E57" s="17"/>
      <c r="F57" s="17"/>
      <c r="G57" s="1"/>
      <c r="H57" s="1"/>
      <c r="I57" s="1"/>
      <c r="J57" s="1"/>
      <c r="K57" s="1"/>
      <c r="L57" s="1"/>
      <c r="M57" s="1"/>
    </row>
    <row r="58" spans="1:13" s="13" customFormat="1" x14ac:dyDescent="0.25">
      <c r="A58" s="16"/>
      <c r="B58" s="19"/>
      <c r="C58" s="17"/>
      <c r="D58" s="17"/>
      <c r="E58" s="17"/>
      <c r="F58" s="17"/>
      <c r="G58" s="1"/>
      <c r="H58" s="1"/>
      <c r="I58" s="1"/>
      <c r="J58" s="1"/>
      <c r="K58" s="1"/>
      <c r="L58" s="1"/>
      <c r="M58" s="1"/>
    </row>
    <row r="59" spans="1:13" s="13" customFormat="1" x14ac:dyDescent="0.25">
      <c r="A59" s="16"/>
      <c r="B59" s="19"/>
      <c r="C59" s="17"/>
      <c r="D59" s="17"/>
      <c r="E59" s="17"/>
      <c r="F59" s="17"/>
      <c r="G59" s="1"/>
      <c r="H59" s="1"/>
      <c r="I59" s="1"/>
      <c r="J59" s="1"/>
      <c r="K59" s="1"/>
      <c r="L59" s="1"/>
      <c r="M59" s="1"/>
    </row>
    <row r="60" spans="1:13" s="13" customFormat="1" x14ac:dyDescent="0.25">
      <c r="A60" s="16"/>
      <c r="B60" s="19"/>
      <c r="C60" s="17"/>
      <c r="D60" s="17"/>
      <c r="E60" s="17"/>
      <c r="F60" s="17"/>
      <c r="G60" s="1"/>
      <c r="H60" s="1"/>
      <c r="I60" s="1"/>
      <c r="J60" s="1"/>
      <c r="K60" s="1"/>
      <c r="L60" s="1"/>
      <c r="M60" s="1"/>
    </row>
    <row r="61" spans="1:13" s="13" customFormat="1" x14ac:dyDescent="0.25">
      <c r="A61" s="16"/>
      <c r="B61" s="19"/>
      <c r="C61" s="17"/>
      <c r="D61" s="17"/>
      <c r="E61" s="17"/>
      <c r="F61" s="17"/>
      <c r="G61" s="1"/>
      <c r="H61" s="1"/>
      <c r="I61" s="1"/>
      <c r="J61" s="1"/>
      <c r="K61" s="1"/>
      <c r="L61" s="1"/>
      <c r="M61" s="1"/>
    </row>
    <row r="62" spans="1:13" s="13" customFormat="1" x14ac:dyDescent="0.25">
      <c r="A62" s="16"/>
      <c r="B62" s="19"/>
      <c r="C62" s="17"/>
      <c r="D62" s="17"/>
      <c r="E62" s="17"/>
      <c r="F62" s="17"/>
      <c r="G62" s="1"/>
      <c r="H62" s="1"/>
      <c r="I62" s="1"/>
      <c r="J62" s="1"/>
      <c r="K62" s="1"/>
      <c r="L62" s="1"/>
      <c r="M62" s="1"/>
    </row>
    <row r="63" spans="1:13" s="13" customFormat="1" x14ac:dyDescent="0.25">
      <c r="A63" s="16"/>
      <c r="B63" s="19"/>
      <c r="C63" s="17"/>
      <c r="D63" s="17"/>
      <c r="E63" s="17"/>
      <c r="F63" s="17"/>
      <c r="G63" s="1"/>
      <c r="H63" s="1"/>
      <c r="I63" s="1"/>
      <c r="J63" s="1"/>
      <c r="K63" s="1"/>
      <c r="L63" s="1"/>
      <c r="M63" s="1"/>
    </row>
    <row r="64" spans="1:13" s="13" customFormat="1" x14ac:dyDescent="0.25">
      <c r="A64" s="16"/>
      <c r="B64" s="19"/>
      <c r="C64" s="17"/>
      <c r="D64" s="17"/>
      <c r="E64" s="17"/>
      <c r="F64" s="17"/>
      <c r="G64" s="1"/>
      <c r="H64" s="1"/>
      <c r="I64" s="1"/>
      <c r="J64" s="1"/>
      <c r="K64" s="1"/>
      <c r="L64" s="1"/>
      <c r="M64" s="1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01.10.2021 </vt:lpstr>
      <vt:lpstr>на 01.09.2021 </vt:lpstr>
      <vt:lpstr>на 01.08.2021</vt:lpstr>
      <vt:lpstr>на 01.07.2021</vt:lpstr>
      <vt:lpstr>на 01.06.2021            </vt:lpstr>
      <vt:lpstr>на 01.05.2021           </vt:lpstr>
      <vt:lpstr>на 01.04.2021          </vt:lpstr>
      <vt:lpstr>на 01.03.2021          </vt:lpstr>
      <vt:lpstr>на 01.02.2021   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2021-10-04T07:14:29Z</cp:lastPrinted>
  <dcterms:created xsi:type="dcterms:W3CDTF">2013-06-21T00:40:31Z</dcterms:created>
  <dcterms:modified xsi:type="dcterms:W3CDTF">2021-10-04T07:15:21Z</dcterms:modified>
</cp:coreProperties>
</file>