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5.2023             " sheetId="104" r:id="rId1"/>
    <sheet name="на 01.04.2023            " sheetId="103" r:id="rId2"/>
    <sheet name="на 01.03.2023            " sheetId="102" r:id="rId3"/>
    <sheet name="на 01.02.2023           " sheetId="101" r:id="rId4"/>
  </sheets>
  <calcPr calcId="145621"/>
</workbook>
</file>

<file path=xl/calcChain.xml><?xml version="1.0" encoding="utf-8"?>
<calcChain xmlns="http://schemas.openxmlformats.org/spreadsheetml/2006/main">
  <c r="D39" i="104" l="1"/>
  <c r="F39" i="104" s="1"/>
  <c r="C39" i="104"/>
  <c r="F44" i="104"/>
  <c r="F43" i="104"/>
  <c r="F42" i="104"/>
  <c r="F41" i="104"/>
  <c r="F40" i="104"/>
  <c r="F38" i="104"/>
  <c r="F37" i="104"/>
  <c r="F36" i="104"/>
  <c r="F35" i="104"/>
  <c r="F34" i="104"/>
  <c r="F33" i="104"/>
  <c r="F32" i="104"/>
  <c r="F31" i="104"/>
  <c r="F30" i="104"/>
  <c r="F29" i="104"/>
  <c r="F28" i="104"/>
  <c r="F27" i="104"/>
  <c r="F26" i="104"/>
  <c r="F25" i="104"/>
  <c r="F24" i="104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E42" i="104"/>
  <c r="E41" i="104"/>
  <c r="E36" i="104"/>
  <c r="E34" i="104"/>
  <c r="E33" i="104"/>
  <c r="E30" i="104"/>
  <c r="E29" i="104"/>
  <c r="E26" i="104"/>
  <c r="E25" i="104"/>
  <c r="E24" i="104"/>
  <c r="E23" i="104"/>
  <c r="E22" i="104"/>
  <c r="E19" i="104"/>
  <c r="E18" i="104"/>
  <c r="E17" i="104"/>
  <c r="E16" i="104"/>
  <c r="E13" i="104"/>
  <c r="E12" i="104"/>
  <c r="E11" i="104"/>
  <c r="E9" i="104"/>
  <c r="D33" i="104"/>
  <c r="D25" i="104"/>
  <c r="D11" i="104"/>
  <c r="D41" i="104"/>
  <c r="C41" i="104"/>
  <c r="C33" i="104"/>
  <c r="D29" i="104"/>
  <c r="C29" i="104"/>
  <c r="C25" i="104"/>
  <c r="D22" i="104"/>
  <c r="C22" i="104"/>
  <c r="C11" i="104"/>
  <c r="D8" i="104"/>
  <c r="C8" i="104"/>
  <c r="E8" i="104" l="1"/>
  <c r="F8" i="104"/>
  <c r="F45" i="103"/>
  <c r="F44" i="103"/>
  <c r="F43" i="103"/>
  <c r="F42" i="103"/>
  <c r="F41" i="103"/>
  <c r="F40" i="103"/>
  <c r="F39" i="103"/>
  <c r="F38" i="103"/>
  <c r="F37" i="103"/>
  <c r="F36" i="103"/>
  <c r="F35" i="103"/>
  <c r="F34" i="103"/>
  <c r="F33" i="103"/>
  <c r="F32" i="103"/>
  <c r="F31" i="103"/>
  <c r="F30" i="103"/>
  <c r="F29" i="103"/>
  <c r="F28" i="103"/>
  <c r="F27" i="103"/>
  <c r="F25" i="103"/>
  <c r="F24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E43" i="103"/>
  <c r="E39" i="103"/>
  <c r="E36" i="103"/>
  <c r="E35" i="103"/>
  <c r="E32" i="103"/>
  <c r="E31" i="103"/>
  <c r="E27" i="103"/>
  <c r="E24" i="103"/>
  <c r="E19" i="103"/>
  <c r="E18" i="103"/>
  <c r="E17" i="103"/>
  <c r="E16" i="103"/>
  <c r="E13" i="103"/>
  <c r="E12" i="103"/>
  <c r="E11" i="103"/>
  <c r="E9" i="103"/>
  <c r="C42" i="103"/>
  <c r="D42" i="103"/>
  <c r="D26" i="103"/>
  <c r="E26" i="103" s="1"/>
  <c r="C26" i="103"/>
  <c r="D11" i="103"/>
  <c r="D35" i="103"/>
  <c r="C35" i="103"/>
  <c r="D31" i="103"/>
  <c r="C31" i="103"/>
  <c r="D23" i="103"/>
  <c r="C23" i="103"/>
  <c r="F23" i="103" s="1"/>
  <c r="C11" i="103"/>
  <c r="D8" i="103"/>
  <c r="F8" i="103" s="1"/>
  <c r="C8" i="103"/>
  <c r="F26" i="103" l="1"/>
  <c r="E23" i="103"/>
  <c r="E8" i="103"/>
  <c r="D30" i="102"/>
  <c r="E30" i="102" s="1"/>
  <c r="F32" i="102"/>
  <c r="C26" i="102"/>
  <c r="D26" i="102"/>
  <c r="F29" i="102"/>
  <c r="F39" i="102"/>
  <c r="F38" i="102"/>
  <c r="E38" i="102"/>
  <c r="D37" i="102"/>
  <c r="E37" i="102" s="1"/>
  <c r="C37" i="102"/>
  <c r="F36" i="102"/>
  <c r="F35" i="102"/>
  <c r="F34" i="102"/>
  <c r="E34" i="102"/>
  <c r="F33" i="102"/>
  <c r="F31" i="102"/>
  <c r="E31" i="102"/>
  <c r="C30" i="102"/>
  <c r="F28" i="102"/>
  <c r="F27" i="102"/>
  <c r="E27" i="102"/>
  <c r="E26" i="102"/>
  <c r="F25" i="102"/>
  <c r="F24" i="102"/>
  <c r="D24" i="102"/>
  <c r="C24" i="102"/>
  <c r="F23" i="102"/>
  <c r="F22" i="102"/>
  <c r="E22" i="102"/>
  <c r="D21" i="102"/>
  <c r="F21" i="102" s="1"/>
  <c r="C21" i="102"/>
  <c r="F20" i="102"/>
  <c r="F19" i="102"/>
  <c r="E19" i="102"/>
  <c r="F18" i="102"/>
  <c r="E18" i="102"/>
  <c r="F17" i="102"/>
  <c r="E17" i="102"/>
  <c r="F16" i="102"/>
  <c r="E16" i="102"/>
  <c r="F15" i="102"/>
  <c r="F14" i="102"/>
  <c r="F13" i="102"/>
  <c r="E13" i="102"/>
  <c r="F12" i="102"/>
  <c r="E12" i="102"/>
  <c r="D11" i="102"/>
  <c r="E11" i="102" s="1"/>
  <c r="C11" i="102"/>
  <c r="F10" i="102"/>
  <c r="F9" i="102"/>
  <c r="E9" i="102"/>
  <c r="D8" i="102"/>
  <c r="E8" i="102" s="1"/>
  <c r="C8" i="102"/>
  <c r="F30" i="102" l="1"/>
  <c r="F26" i="102"/>
  <c r="F8" i="102"/>
  <c r="F11" i="102"/>
  <c r="F37" i="102"/>
  <c r="E21" i="102"/>
  <c r="F37" i="101"/>
  <c r="F36" i="101"/>
  <c r="F35" i="101"/>
  <c r="F34" i="101"/>
  <c r="F33" i="101"/>
  <c r="F32" i="101"/>
  <c r="F31" i="101"/>
  <c r="F30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E36" i="101"/>
  <c r="E35" i="101"/>
  <c r="E32" i="101"/>
  <c r="E30" i="101"/>
  <c r="E29" i="101"/>
  <c r="E27" i="101"/>
  <c r="E26" i="101"/>
  <c r="E22" i="101"/>
  <c r="E21" i="101"/>
  <c r="E19" i="101"/>
  <c r="E18" i="101"/>
  <c r="E17" i="101"/>
  <c r="E16" i="101"/>
  <c r="E13" i="101"/>
  <c r="E12" i="101"/>
  <c r="E11" i="101"/>
  <c r="E9" i="101"/>
  <c r="D35" i="101"/>
  <c r="C35" i="101"/>
  <c r="D29" i="101"/>
  <c r="F29" i="101" s="1"/>
  <c r="C29" i="101"/>
  <c r="D26" i="101"/>
  <c r="C26" i="101"/>
  <c r="D21" i="101"/>
  <c r="C21" i="101"/>
  <c r="D11" i="101"/>
  <c r="C11" i="101"/>
  <c r="D24" i="101"/>
  <c r="C24" i="101"/>
  <c r="D8" i="101" l="1"/>
  <c r="C8" i="101"/>
  <c r="F8" i="101" l="1"/>
  <c r="E8" i="101"/>
</calcChain>
</file>

<file path=xl/sharedStrings.xml><?xml version="1.0" encoding="utf-8"?>
<sst xmlns="http://schemas.openxmlformats.org/spreadsheetml/2006/main" count="178" uniqueCount="53">
  <si>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</si>
  <si>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</si>
  <si>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</si>
  <si>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</si>
  <si>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</si>
  <si>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</si>
  <si>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</si>
  <si>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</si>
  <si>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</si>
  <si>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</si>
  <si>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</si>
  <si>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</si>
  <si>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</si>
  <si>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</si>
  <si>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</si>
  <si>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</si>
  <si>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</si>
  <si>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</si>
  <si>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</si>
  <si>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</si>
  <si>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</si>
  <si>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</si>
  <si>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</si>
  <si>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</si>
  <si>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</si>
  <si>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</si>
  <si>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</si>
  <si>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</si>
  <si>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</si>
  <si>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</si>
  <si>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</si>
  <si>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</si>
  <si>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</si>
  <si>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01.02.2023 года</t>
  </si>
  <si>
    <t>Исполнено на 01.02.2023г.</t>
  </si>
  <si>
    <t>Годовой прогноз поступления доходов на 01.02.2023г.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</si>
  <si>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01.03.2023 года</t>
  </si>
  <si>
    <t>Исполнено на 01.03.2023г.</t>
  </si>
  <si>
    <t>Годовой прогноз поступления доходов на 01.03.2023г.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</si>
  <si>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</si>
  <si>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</si>
  <si>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Прочие доходы от компенсации затрат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</si>
  <si>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01.04.2023 года</t>
  </si>
  <si>
    <t>Исполнено на 01.04.2023г.</t>
  </si>
  <si>
    <t>Годовой прогноз поступления доходов на 01.04.2023г.</t>
  </si>
  <si>
    <t>Прочие неналоговые доходы</t>
  </si>
  <si>
    <t>Прочие доходы от компенсации затрат бюджетов городских округов (возврат дебиторской задолженности прошлых лет за счет средств местного бюджета)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</si>
  <si>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</si>
  <si>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</si>
  <si>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01.05.2023 года</t>
  </si>
  <si>
    <t>Исполнено на 01.05.2023г.</t>
  </si>
  <si>
    <t>Годовой прогноз поступления доходов на 01.05.2023г.</t>
  </si>
  <si>
    <t>Отдел физической культуры, спорта и молодежной политики администрации г. Канска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</si>
</sst>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tabSelected="1" topLeftCell="A34" workbookViewId="0">
      <selection activeCell="D39" sqref="D39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9" t="s">
        <v>49</v>
      </c>
      <c r="B2" s="29"/>
      <c r="C2" s="29"/>
      <c r="D2" s="29"/>
      <c r="E2" s="29"/>
      <c r="F2" s="2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0" t="s">
        <v>0</v>
      </c>
      <c r="B5" s="31" t="s">
        <v>1</v>
      </c>
      <c r="C5" s="34" t="s">
        <v>51</v>
      </c>
      <c r="D5" s="34" t="s">
        <v>50</v>
      </c>
      <c r="E5" s="34"/>
      <c r="F5" s="34"/>
    </row>
    <row r="6" spans="1:13" ht="36" customHeight="1" x14ac:dyDescent="0.25">
      <c r="A6" s="30"/>
      <c r="B6" s="32"/>
      <c r="C6" s="34"/>
      <c r="D6" s="34" t="s">
        <v>2</v>
      </c>
      <c r="E6" s="34" t="s">
        <v>3</v>
      </c>
      <c r="F6" s="34"/>
    </row>
    <row r="7" spans="1:13" ht="21" customHeight="1" x14ac:dyDescent="0.25">
      <c r="A7" s="30"/>
      <c r="B7" s="33"/>
      <c r="C7" s="34"/>
      <c r="D7" s="34"/>
      <c r="E7" s="28" t="s">
        <v>4</v>
      </c>
      <c r="F7" s="28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16.2</v>
      </c>
      <c r="E8" s="4">
        <f>D8/C8*100</f>
        <v>96.428571428571416</v>
      </c>
      <c r="F8" s="4">
        <f>D8-C8</f>
        <v>-0.60000000000000142</v>
      </c>
    </row>
    <row r="9" spans="1:13" ht="51.75" customHeight="1" x14ac:dyDescent="0.25">
      <c r="A9" s="3">
        <v>2</v>
      </c>
      <c r="B9" s="23" t="s">
        <v>24</v>
      </c>
      <c r="C9" s="28">
        <v>16.8</v>
      </c>
      <c r="D9" s="28">
        <v>14.3</v>
      </c>
      <c r="E9" s="28">
        <f t="shared" ref="E9:E44" si="0">D9/C9*100</f>
        <v>85.11904761904762</v>
      </c>
      <c r="F9" s="28">
        <f t="shared" ref="F9:F44" si="1">D9-C9</f>
        <v>-2.5</v>
      </c>
    </row>
    <row r="10" spans="1:13" ht="63.75" customHeight="1" x14ac:dyDescent="0.25">
      <c r="A10" s="3">
        <v>3</v>
      </c>
      <c r="B10" s="23" t="s">
        <v>25</v>
      </c>
      <c r="C10" s="28">
        <v>0</v>
      </c>
      <c r="D10" s="28">
        <v>1.9</v>
      </c>
      <c r="E10" s="28"/>
      <c r="F10" s="28">
        <f t="shared" si="1"/>
        <v>1.9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</f>
        <v>17205.999999999996</v>
      </c>
      <c r="E11" s="4">
        <f t="shared" si="0"/>
        <v>38.655178998685727</v>
      </c>
      <c r="F11" s="4">
        <f t="shared" si="1"/>
        <v>-27305.500000000004</v>
      </c>
    </row>
    <row r="12" spans="1:13" ht="78.75" customHeight="1" x14ac:dyDescent="0.25">
      <c r="A12" s="3">
        <v>5</v>
      </c>
      <c r="B12" s="23" t="s">
        <v>8</v>
      </c>
      <c r="C12" s="28">
        <v>19881</v>
      </c>
      <c r="D12" s="28">
        <v>9343.5</v>
      </c>
      <c r="E12" s="28">
        <f t="shared" si="0"/>
        <v>46.997132940998945</v>
      </c>
      <c r="F12" s="28">
        <f t="shared" si="1"/>
        <v>-10537.5</v>
      </c>
    </row>
    <row r="13" spans="1:13" ht="33.75" customHeight="1" x14ac:dyDescent="0.25">
      <c r="A13" s="3">
        <v>6</v>
      </c>
      <c r="B13" s="23" t="s">
        <v>16</v>
      </c>
      <c r="C13" s="28">
        <v>6307.9</v>
      </c>
      <c r="D13" s="28">
        <v>1889.2</v>
      </c>
      <c r="E13" s="28">
        <f t="shared" si="0"/>
        <v>29.949745557158487</v>
      </c>
      <c r="F13" s="28">
        <f t="shared" si="1"/>
        <v>-4418.7</v>
      </c>
    </row>
    <row r="14" spans="1:13" ht="98.25" customHeight="1" x14ac:dyDescent="0.25">
      <c r="A14" s="3">
        <v>7</v>
      </c>
      <c r="B14" s="23" t="s">
        <v>27</v>
      </c>
      <c r="C14" s="28">
        <v>0</v>
      </c>
      <c r="D14" s="28">
        <v>5</v>
      </c>
      <c r="E14" s="28"/>
      <c r="F14" s="28">
        <f t="shared" si="1"/>
        <v>5</v>
      </c>
    </row>
    <row r="15" spans="1:13" ht="47.25" customHeight="1" x14ac:dyDescent="0.25">
      <c r="A15" s="3">
        <v>8</v>
      </c>
      <c r="B15" s="23" t="s">
        <v>14</v>
      </c>
      <c r="C15" s="28">
        <v>297</v>
      </c>
      <c r="D15" s="28">
        <v>0</v>
      </c>
      <c r="E15" s="28"/>
      <c r="F15" s="28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8">
        <v>6543.6</v>
      </c>
      <c r="D16" s="28">
        <v>2610.3000000000002</v>
      </c>
      <c r="E16" s="28">
        <f t="shared" si="0"/>
        <v>39.890885750962774</v>
      </c>
      <c r="F16" s="28">
        <f t="shared" si="1"/>
        <v>-3933.3</v>
      </c>
    </row>
    <row r="17" spans="1:6" ht="31.5" customHeight="1" x14ac:dyDescent="0.25">
      <c r="A17" s="3">
        <v>10</v>
      </c>
      <c r="B17" s="23" t="s">
        <v>11</v>
      </c>
      <c r="C17" s="28">
        <v>1273</v>
      </c>
      <c r="D17" s="28">
        <v>692.6</v>
      </c>
      <c r="E17" s="28">
        <f t="shared" si="0"/>
        <v>54.406912804399056</v>
      </c>
      <c r="F17" s="28">
        <f t="shared" si="1"/>
        <v>-580.4</v>
      </c>
    </row>
    <row r="18" spans="1:6" ht="81" customHeight="1" x14ac:dyDescent="0.25">
      <c r="A18" s="3">
        <v>11</v>
      </c>
      <c r="B18" s="23" t="s">
        <v>28</v>
      </c>
      <c r="C18" s="28">
        <v>4925</v>
      </c>
      <c r="D18" s="28">
        <v>985.9</v>
      </c>
      <c r="E18" s="28">
        <f t="shared" si="0"/>
        <v>20.018274111675126</v>
      </c>
      <c r="F18" s="28">
        <f t="shared" si="1"/>
        <v>-3939.1</v>
      </c>
    </row>
    <row r="19" spans="1:6" ht="50.25" customHeight="1" x14ac:dyDescent="0.25">
      <c r="A19" s="3">
        <v>12</v>
      </c>
      <c r="B19" s="23" t="s">
        <v>32</v>
      </c>
      <c r="C19" s="28">
        <v>5284</v>
      </c>
      <c r="D19" s="28">
        <v>1677.1</v>
      </c>
      <c r="E19" s="28">
        <f t="shared" si="0"/>
        <v>31.73921271763815</v>
      </c>
      <c r="F19" s="28">
        <f t="shared" si="1"/>
        <v>-3606.9</v>
      </c>
    </row>
    <row r="20" spans="1:6" ht="66.75" customHeight="1" x14ac:dyDescent="0.25">
      <c r="A20" s="3">
        <v>13</v>
      </c>
      <c r="B20" s="23" t="s">
        <v>39</v>
      </c>
      <c r="C20" s="28">
        <v>0</v>
      </c>
      <c r="D20" s="28">
        <v>1.6</v>
      </c>
      <c r="E20" s="28"/>
      <c r="F20" s="28">
        <f t="shared" si="1"/>
        <v>1.6</v>
      </c>
    </row>
    <row r="21" spans="1:6" ht="18" customHeight="1" x14ac:dyDescent="0.25">
      <c r="A21" s="3">
        <v>14</v>
      </c>
      <c r="B21" s="23" t="s">
        <v>45</v>
      </c>
      <c r="C21" s="28">
        <v>0</v>
      </c>
      <c r="D21" s="28">
        <v>0.8</v>
      </c>
      <c r="E21" s="28"/>
      <c r="F21" s="28">
        <f t="shared" si="1"/>
        <v>0.8</v>
      </c>
    </row>
    <row r="22" spans="1:6" s="9" customFormat="1" ht="18" customHeight="1" x14ac:dyDescent="0.2">
      <c r="A22" s="7">
        <v>15</v>
      </c>
      <c r="B22" s="17" t="s">
        <v>18</v>
      </c>
      <c r="C22" s="8">
        <f>C24+C23</f>
        <v>2396168.2000000002</v>
      </c>
      <c r="D22" s="8">
        <f>D24+D23</f>
        <v>848749.5</v>
      </c>
      <c r="E22" s="4">
        <f t="shared" si="0"/>
        <v>35.421115262275826</v>
      </c>
      <c r="F22" s="4">
        <f t="shared" si="1"/>
        <v>-1547418.7000000002</v>
      </c>
    </row>
    <row r="23" spans="1:6" ht="31.5" x14ac:dyDescent="0.25">
      <c r="A23" s="3">
        <v>16</v>
      </c>
      <c r="B23" s="13" t="s">
        <v>9</v>
      </c>
      <c r="C23" s="11">
        <v>2397724.5</v>
      </c>
      <c r="D23" s="28">
        <v>850305.8</v>
      </c>
      <c r="E23" s="28">
        <f t="shared" si="0"/>
        <v>35.463031720283126</v>
      </c>
      <c r="F23" s="28">
        <f t="shared" si="1"/>
        <v>-1547418.7</v>
      </c>
    </row>
    <row r="24" spans="1:6" ht="47.25" x14ac:dyDescent="0.25">
      <c r="A24" s="3">
        <v>17</v>
      </c>
      <c r="B24" s="18" t="s">
        <v>10</v>
      </c>
      <c r="C24" s="28">
        <v>-1556.3</v>
      </c>
      <c r="D24" s="28">
        <v>-1556.3</v>
      </c>
      <c r="E24" s="28">
        <f t="shared" si="0"/>
        <v>100</v>
      </c>
      <c r="F24" s="28">
        <f t="shared" si="1"/>
        <v>0</v>
      </c>
    </row>
    <row r="25" spans="1:6" s="9" customFormat="1" ht="51" customHeight="1" x14ac:dyDescent="0.2">
      <c r="A25" s="7">
        <v>18</v>
      </c>
      <c r="B25" s="17" t="s">
        <v>15</v>
      </c>
      <c r="C25" s="4">
        <f>C26+C27+C28</f>
        <v>2041</v>
      </c>
      <c r="D25" s="4">
        <f>D26+D27+D28</f>
        <v>574.80000000000007</v>
      </c>
      <c r="E25" s="4">
        <f t="shared" si="0"/>
        <v>28.162665360117593</v>
      </c>
      <c r="F25" s="4">
        <f t="shared" si="1"/>
        <v>-1466.1999999999998</v>
      </c>
    </row>
    <row r="26" spans="1:6" ht="32.25" customHeight="1" x14ac:dyDescent="0.25">
      <c r="A26" s="3">
        <v>19</v>
      </c>
      <c r="B26" s="13" t="s">
        <v>22</v>
      </c>
      <c r="C26" s="28">
        <v>2041</v>
      </c>
      <c r="D26" s="28">
        <v>572.9</v>
      </c>
      <c r="E26" s="28">
        <f t="shared" si="0"/>
        <v>28.069573738363545</v>
      </c>
      <c r="F26" s="28">
        <f t="shared" si="1"/>
        <v>-1468.1</v>
      </c>
    </row>
    <row r="27" spans="1:6" ht="46.5" customHeight="1" x14ac:dyDescent="0.25">
      <c r="A27" s="3">
        <v>20</v>
      </c>
      <c r="B27" s="13" t="s">
        <v>46</v>
      </c>
      <c r="C27" s="28">
        <v>0</v>
      </c>
      <c r="D27" s="28">
        <v>1.2</v>
      </c>
      <c r="E27" s="28"/>
      <c r="F27" s="28">
        <f t="shared" si="1"/>
        <v>1.2</v>
      </c>
    </row>
    <row r="28" spans="1:6" ht="51" customHeight="1" x14ac:dyDescent="0.25">
      <c r="A28" s="3">
        <v>21</v>
      </c>
      <c r="B28" s="13" t="s">
        <v>47</v>
      </c>
      <c r="C28" s="28">
        <v>0</v>
      </c>
      <c r="D28" s="28">
        <v>0.7</v>
      </c>
      <c r="E28" s="28"/>
      <c r="F28" s="28">
        <f t="shared" si="1"/>
        <v>0.7</v>
      </c>
    </row>
    <row r="29" spans="1:6" s="9" customFormat="1" ht="18.75" customHeight="1" x14ac:dyDescent="0.2">
      <c r="A29" s="7">
        <v>22</v>
      </c>
      <c r="B29" s="17" t="s">
        <v>19</v>
      </c>
      <c r="C29" s="4">
        <f>C30+C31+C32</f>
        <v>1357.4</v>
      </c>
      <c r="D29" s="4">
        <f>D30+D31+D32</f>
        <v>289.60000000000002</v>
      </c>
      <c r="E29" s="4">
        <f t="shared" si="0"/>
        <v>21.334904965374982</v>
      </c>
      <c r="F29" s="4">
        <f t="shared" si="1"/>
        <v>-1067.8000000000002</v>
      </c>
    </row>
    <row r="30" spans="1:6" ht="31.5" x14ac:dyDescent="0.25">
      <c r="A30" s="3">
        <v>23</v>
      </c>
      <c r="B30" s="13" t="s">
        <v>11</v>
      </c>
      <c r="C30" s="28">
        <v>158.19999999999999</v>
      </c>
      <c r="D30" s="28">
        <v>119.5</v>
      </c>
      <c r="E30" s="28">
        <f t="shared" si="0"/>
        <v>75.537294563843233</v>
      </c>
      <c r="F30" s="28">
        <f t="shared" si="1"/>
        <v>-38.699999999999989</v>
      </c>
    </row>
    <row r="31" spans="1:6" ht="19.5" customHeight="1" x14ac:dyDescent="0.25">
      <c r="A31" s="3">
        <v>24</v>
      </c>
      <c r="B31" s="13" t="s">
        <v>12</v>
      </c>
      <c r="C31" s="28">
        <v>1199.2</v>
      </c>
      <c r="D31" s="28">
        <v>0</v>
      </c>
      <c r="E31" s="28"/>
      <c r="F31" s="28">
        <f t="shared" si="1"/>
        <v>-1199.2</v>
      </c>
    </row>
    <row r="32" spans="1:6" ht="79.5" customHeight="1" x14ac:dyDescent="0.25">
      <c r="A32" s="3">
        <v>25</v>
      </c>
      <c r="B32" s="13" t="s">
        <v>40</v>
      </c>
      <c r="C32" s="28">
        <v>0</v>
      </c>
      <c r="D32" s="28">
        <v>170.1</v>
      </c>
      <c r="E32" s="28"/>
      <c r="F32" s="28">
        <f t="shared" si="1"/>
        <v>170.1</v>
      </c>
    </row>
    <row r="33" spans="1:6" s="9" customFormat="1" ht="31.5" x14ac:dyDescent="0.2">
      <c r="A33" s="7">
        <v>26</v>
      </c>
      <c r="B33" s="17" t="s">
        <v>20</v>
      </c>
      <c r="C33" s="4">
        <f>C34+C36+C38+C35</f>
        <v>12884.4</v>
      </c>
      <c r="D33" s="4">
        <f>D34+D36+D38+D35+D37</f>
        <v>4052.2000000000003</v>
      </c>
      <c r="E33" s="4">
        <f t="shared" si="0"/>
        <v>31.450436186395951</v>
      </c>
      <c r="F33" s="4">
        <f t="shared" si="1"/>
        <v>-8832.1999999999989</v>
      </c>
    </row>
    <row r="34" spans="1:6" ht="79.5" customHeight="1" x14ac:dyDescent="0.25">
      <c r="A34" s="3">
        <v>27</v>
      </c>
      <c r="B34" s="23" t="s">
        <v>21</v>
      </c>
      <c r="C34" s="28">
        <v>11834.1</v>
      </c>
      <c r="D34" s="28">
        <v>3801.2</v>
      </c>
      <c r="E34" s="28">
        <f t="shared" si="0"/>
        <v>32.120735839649825</v>
      </c>
      <c r="F34" s="28">
        <f t="shared" si="1"/>
        <v>-8032.9000000000005</v>
      </c>
    </row>
    <row r="35" spans="1:6" ht="51.75" customHeight="1" x14ac:dyDescent="0.25">
      <c r="A35" s="3">
        <v>28</v>
      </c>
      <c r="B35" s="13" t="s">
        <v>47</v>
      </c>
      <c r="C35" s="28">
        <v>0</v>
      </c>
      <c r="D35" s="28">
        <v>125.1</v>
      </c>
      <c r="E35" s="28"/>
      <c r="F35" s="28">
        <f t="shared" si="1"/>
        <v>125.1</v>
      </c>
    </row>
    <row r="36" spans="1:6" ht="64.5" customHeight="1" x14ac:dyDescent="0.25">
      <c r="A36" s="3">
        <v>29</v>
      </c>
      <c r="B36" s="13" t="s">
        <v>26</v>
      </c>
      <c r="C36" s="28">
        <v>150.30000000000001</v>
      </c>
      <c r="D36" s="28">
        <v>251</v>
      </c>
      <c r="E36" s="28">
        <f t="shared" si="0"/>
        <v>166.99933466400532</v>
      </c>
      <c r="F36" s="28">
        <f t="shared" si="1"/>
        <v>100.69999999999999</v>
      </c>
    </row>
    <row r="37" spans="1:6" ht="18.75" customHeight="1" x14ac:dyDescent="0.25">
      <c r="A37" s="3">
        <v>30</v>
      </c>
      <c r="B37" s="13" t="s">
        <v>23</v>
      </c>
      <c r="C37" s="28">
        <v>0</v>
      </c>
      <c r="D37" s="28">
        <v>-125.1</v>
      </c>
      <c r="E37" s="28"/>
      <c r="F37" s="28">
        <f t="shared" si="1"/>
        <v>-125.1</v>
      </c>
    </row>
    <row r="38" spans="1:6" ht="19.5" customHeight="1" x14ac:dyDescent="0.25">
      <c r="A38" s="3">
        <v>31</v>
      </c>
      <c r="B38" s="13" t="s">
        <v>12</v>
      </c>
      <c r="C38" s="28">
        <v>900</v>
      </c>
      <c r="D38" s="28">
        <v>0</v>
      </c>
      <c r="E38" s="28"/>
      <c r="F38" s="28">
        <f t="shared" si="1"/>
        <v>-900</v>
      </c>
    </row>
    <row r="39" spans="1:6" s="9" customFormat="1" ht="32.25" customHeight="1" x14ac:dyDescent="0.25">
      <c r="A39" s="7">
        <v>32</v>
      </c>
      <c r="B39" s="35" t="s">
        <v>52</v>
      </c>
      <c r="C39" s="4">
        <f>C40</f>
        <v>0</v>
      </c>
      <c r="D39" s="4">
        <f>D40</f>
        <v>5238.2</v>
      </c>
      <c r="E39" s="4"/>
      <c r="F39" s="4">
        <f t="shared" si="1"/>
        <v>5238.2</v>
      </c>
    </row>
    <row r="40" spans="1:6" ht="79.5" customHeight="1" x14ac:dyDescent="0.25">
      <c r="A40" s="3">
        <v>33</v>
      </c>
      <c r="B40" s="13" t="s">
        <v>40</v>
      </c>
      <c r="C40" s="28">
        <v>0</v>
      </c>
      <c r="D40" s="28">
        <v>5238.2</v>
      </c>
      <c r="E40" s="28"/>
      <c r="F40" s="28">
        <f t="shared" si="1"/>
        <v>5238.2</v>
      </c>
    </row>
    <row r="41" spans="1:6" s="9" customFormat="1" ht="18" customHeight="1" x14ac:dyDescent="0.2">
      <c r="A41" s="7">
        <v>34</v>
      </c>
      <c r="B41" s="17" t="s">
        <v>29</v>
      </c>
      <c r="C41" s="5">
        <f>C42+C44++C43</f>
        <v>15</v>
      </c>
      <c r="D41" s="5">
        <f>D42+D44++D43</f>
        <v>53.7</v>
      </c>
      <c r="E41" s="4">
        <f t="shared" si="0"/>
        <v>358</v>
      </c>
      <c r="F41" s="4">
        <f t="shared" si="1"/>
        <v>38.700000000000003</v>
      </c>
    </row>
    <row r="42" spans="1:6" ht="32.25" customHeight="1" x14ac:dyDescent="0.25">
      <c r="A42" s="3">
        <v>35</v>
      </c>
      <c r="B42" s="23" t="s">
        <v>13</v>
      </c>
      <c r="C42" s="6">
        <v>15</v>
      </c>
      <c r="D42" s="6">
        <v>5</v>
      </c>
      <c r="E42" s="28">
        <f t="shared" si="0"/>
        <v>33.333333333333329</v>
      </c>
      <c r="F42" s="28">
        <f t="shared" si="1"/>
        <v>-10</v>
      </c>
    </row>
    <row r="43" spans="1:6" ht="95.25" customHeight="1" x14ac:dyDescent="0.25">
      <c r="A43" s="3">
        <v>36</v>
      </c>
      <c r="B43" s="23" t="s">
        <v>30</v>
      </c>
      <c r="C43" s="6">
        <v>0</v>
      </c>
      <c r="D43" s="6">
        <v>40.5</v>
      </c>
      <c r="E43" s="28"/>
      <c r="F43" s="28">
        <f t="shared" si="1"/>
        <v>40.5</v>
      </c>
    </row>
    <row r="44" spans="1:6" ht="84" customHeight="1" x14ac:dyDescent="0.25">
      <c r="A44" s="3">
        <v>37</v>
      </c>
      <c r="B44" s="23" t="s">
        <v>28</v>
      </c>
      <c r="C44" s="6">
        <v>0</v>
      </c>
      <c r="D44" s="6">
        <v>8.1999999999999993</v>
      </c>
      <c r="E44" s="28"/>
      <c r="F44" s="28">
        <f t="shared" si="1"/>
        <v>8.1999999999999993</v>
      </c>
    </row>
    <row r="45" spans="1:6" x14ac:dyDescent="0.25"/>
    <row r="46" spans="1:6" x14ac:dyDescent="0.25"/>
    <row r="47" spans="1:6" hidden="1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hidden="1" x14ac:dyDescent="0.25"/>
    <row r="85" spans="1:13" hidden="1" x14ac:dyDescent="0.25"/>
    <row r="86" spans="1:13" hidden="1" x14ac:dyDescent="0.25"/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hidden="1" x14ac:dyDescent="0.25"/>
    <row r="104" spans="1:13" hidden="1" x14ac:dyDescent="0.25"/>
    <row r="105" spans="1:13" x14ac:dyDescent="0.25"/>
    <row r="106" spans="1:13" x14ac:dyDescent="0.25"/>
    <row r="107" spans="1:13" x14ac:dyDescent="0.25"/>
    <row r="108" spans="1:13" x14ac:dyDescent="0.25"/>
    <row r="109" spans="1:13" s="14" customFormat="1" x14ac:dyDescent="0.25">
      <c r="A109" s="20"/>
      <c r="B109" s="21"/>
      <c r="C109" s="15"/>
      <c r="D109" s="15"/>
      <c r="E109" s="15"/>
      <c r="F109" s="15"/>
      <c r="G109" s="1"/>
      <c r="H109" s="1"/>
      <c r="I109" s="1"/>
      <c r="J109" s="1"/>
      <c r="K109" s="1"/>
      <c r="L109" s="1"/>
      <c r="M109" s="1"/>
    </row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x14ac:dyDescent="0.25"/>
    <row r="129" x14ac:dyDescent="0.25"/>
    <row r="13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workbookViewId="0">
      <selection activeCell="D25" sqref="D25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9" t="s">
        <v>42</v>
      </c>
      <c r="B2" s="29"/>
      <c r="C2" s="29"/>
      <c r="D2" s="29"/>
      <c r="E2" s="29"/>
      <c r="F2" s="2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0" t="s">
        <v>0</v>
      </c>
      <c r="B5" s="31" t="s">
        <v>1</v>
      </c>
      <c r="C5" s="34" t="s">
        <v>44</v>
      </c>
      <c r="D5" s="34" t="s">
        <v>43</v>
      </c>
      <c r="E5" s="34"/>
      <c r="F5" s="34"/>
    </row>
    <row r="6" spans="1:13" ht="36" customHeight="1" x14ac:dyDescent="0.25">
      <c r="A6" s="30"/>
      <c r="B6" s="32"/>
      <c r="C6" s="34"/>
      <c r="D6" s="34" t="s">
        <v>2</v>
      </c>
      <c r="E6" s="34" t="s">
        <v>3</v>
      </c>
      <c r="F6" s="34"/>
    </row>
    <row r="7" spans="1:13" ht="21" customHeight="1" x14ac:dyDescent="0.25">
      <c r="A7" s="30"/>
      <c r="B7" s="33"/>
      <c r="C7" s="34"/>
      <c r="D7" s="34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11</v>
      </c>
      <c r="E8" s="4">
        <f>D8/C8*100</f>
        <v>65.476190476190482</v>
      </c>
      <c r="F8" s="4">
        <f>D8-C8</f>
        <v>-5.8000000000000007</v>
      </c>
    </row>
    <row r="9" spans="1:13" ht="51.75" customHeight="1" x14ac:dyDescent="0.25">
      <c r="A9" s="3">
        <v>2</v>
      </c>
      <c r="B9" s="23" t="s">
        <v>24</v>
      </c>
      <c r="C9" s="27">
        <v>16.8</v>
      </c>
      <c r="D9" s="27">
        <v>9.4</v>
      </c>
      <c r="E9" s="27">
        <f t="shared" ref="E9:E43" si="0">D9/C9*100</f>
        <v>55.952380952380956</v>
      </c>
      <c r="F9" s="27">
        <f t="shared" ref="F9:F45" si="1">D9-C9</f>
        <v>-7.4</v>
      </c>
    </row>
    <row r="10" spans="1:13" ht="63.75" customHeight="1" x14ac:dyDescent="0.25">
      <c r="A10" s="3">
        <v>3</v>
      </c>
      <c r="B10" s="23" t="s">
        <v>25</v>
      </c>
      <c r="C10" s="27">
        <v>0</v>
      </c>
      <c r="D10" s="27">
        <v>1.6</v>
      </c>
      <c r="E10" s="27"/>
      <c r="F10" s="27">
        <f t="shared" si="1"/>
        <v>1.6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D12+D13+D14+D15+D16+D17+D18+D19+D20+D21+D22</f>
        <v>10163.599999999999</v>
      </c>
      <c r="E11" s="4">
        <f t="shared" si="0"/>
        <v>22.833649730968396</v>
      </c>
      <c r="F11" s="4">
        <f t="shared" si="1"/>
        <v>-34347.9</v>
      </c>
    </row>
    <row r="12" spans="1:13" ht="78.75" customHeight="1" x14ac:dyDescent="0.25">
      <c r="A12" s="3">
        <v>5</v>
      </c>
      <c r="B12" s="23" t="s">
        <v>8</v>
      </c>
      <c r="C12" s="27">
        <v>19881</v>
      </c>
      <c r="D12" s="27">
        <v>5167.1000000000004</v>
      </c>
      <c r="E12" s="27">
        <f t="shared" si="0"/>
        <v>25.990141340978827</v>
      </c>
      <c r="F12" s="27">
        <f t="shared" si="1"/>
        <v>-14713.9</v>
      </c>
    </row>
    <row r="13" spans="1:13" ht="33.75" customHeight="1" x14ac:dyDescent="0.25">
      <c r="A13" s="3">
        <v>6</v>
      </c>
      <c r="B13" s="23" t="s">
        <v>16</v>
      </c>
      <c r="C13" s="27">
        <v>6307.9</v>
      </c>
      <c r="D13" s="27">
        <v>1444.9</v>
      </c>
      <c r="E13" s="27">
        <f t="shared" si="0"/>
        <v>22.906196991074687</v>
      </c>
      <c r="F13" s="27">
        <f t="shared" si="1"/>
        <v>-4863</v>
      </c>
    </row>
    <row r="14" spans="1:13" ht="98.25" customHeight="1" x14ac:dyDescent="0.25">
      <c r="A14" s="3">
        <v>7</v>
      </c>
      <c r="B14" s="23" t="s">
        <v>27</v>
      </c>
      <c r="C14" s="27">
        <v>0</v>
      </c>
      <c r="D14" s="27">
        <v>1.9</v>
      </c>
      <c r="E14" s="27"/>
      <c r="F14" s="27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7">
        <v>297</v>
      </c>
      <c r="D15" s="27">
        <v>0</v>
      </c>
      <c r="E15" s="27"/>
      <c r="F15" s="27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7">
        <v>6543.6</v>
      </c>
      <c r="D16" s="27">
        <v>1903.6</v>
      </c>
      <c r="E16" s="27">
        <f t="shared" si="0"/>
        <v>29.091020233510601</v>
      </c>
      <c r="F16" s="27">
        <f t="shared" si="1"/>
        <v>-4640</v>
      </c>
    </row>
    <row r="17" spans="1:6" ht="31.5" customHeight="1" x14ac:dyDescent="0.25">
      <c r="A17" s="3">
        <v>10</v>
      </c>
      <c r="B17" s="23" t="s">
        <v>11</v>
      </c>
      <c r="C17" s="27">
        <v>1273</v>
      </c>
      <c r="D17" s="27">
        <v>536.29999999999995</v>
      </c>
      <c r="E17" s="27">
        <f t="shared" si="0"/>
        <v>42.128829536527881</v>
      </c>
      <c r="F17" s="27">
        <f t="shared" si="1"/>
        <v>-736.7</v>
      </c>
    </row>
    <row r="18" spans="1:6" ht="81" customHeight="1" x14ac:dyDescent="0.25">
      <c r="A18" s="3">
        <v>11</v>
      </c>
      <c r="B18" s="23" t="s">
        <v>28</v>
      </c>
      <c r="C18" s="27">
        <v>4925</v>
      </c>
      <c r="D18" s="27">
        <v>161.1</v>
      </c>
      <c r="E18" s="27">
        <f t="shared" si="0"/>
        <v>3.2710659898477159</v>
      </c>
      <c r="F18" s="27">
        <f t="shared" si="1"/>
        <v>-4763.8999999999996</v>
      </c>
    </row>
    <row r="19" spans="1:6" ht="50.25" customHeight="1" x14ac:dyDescent="0.25">
      <c r="A19" s="3">
        <v>12</v>
      </c>
      <c r="B19" s="23" t="s">
        <v>32</v>
      </c>
      <c r="C19" s="27">
        <v>5284</v>
      </c>
      <c r="D19" s="27">
        <v>912.5</v>
      </c>
      <c r="E19" s="27">
        <f t="shared" si="0"/>
        <v>17.269114307342921</v>
      </c>
      <c r="F19" s="27">
        <f t="shared" si="1"/>
        <v>-4371.5</v>
      </c>
    </row>
    <row r="20" spans="1:6" ht="66.75" customHeight="1" x14ac:dyDescent="0.25">
      <c r="A20" s="3">
        <v>13</v>
      </c>
      <c r="B20" s="23" t="s">
        <v>39</v>
      </c>
      <c r="C20" s="27">
        <v>0</v>
      </c>
      <c r="D20" s="27">
        <v>1.5</v>
      </c>
      <c r="E20" s="27"/>
      <c r="F20" s="27">
        <f t="shared" si="1"/>
        <v>1.5</v>
      </c>
    </row>
    <row r="21" spans="1:6" ht="18" customHeight="1" x14ac:dyDescent="0.25">
      <c r="A21" s="3">
        <v>14</v>
      </c>
      <c r="B21" s="23" t="s">
        <v>23</v>
      </c>
      <c r="C21" s="27">
        <v>0</v>
      </c>
      <c r="D21" s="27">
        <v>33.9</v>
      </c>
      <c r="E21" s="27"/>
      <c r="F21" s="27">
        <f t="shared" si="1"/>
        <v>33.9</v>
      </c>
    </row>
    <row r="22" spans="1:6" ht="18" customHeight="1" x14ac:dyDescent="0.25">
      <c r="A22" s="3">
        <v>15</v>
      </c>
      <c r="B22" s="23" t="s">
        <v>45</v>
      </c>
      <c r="C22" s="27">
        <v>0</v>
      </c>
      <c r="D22" s="27">
        <v>0.8</v>
      </c>
      <c r="E22" s="27"/>
      <c r="F22" s="27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2384318.3000000003</v>
      </c>
      <c r="D23" s="8">
        <f>D25+D24</f>
        <v>667403.5</v>
      </c>
      <c r="E23" s="4">
        <f t="shared" si="0"/>
        <v>27.991375983651174</v>
      </c>
      <c r="F23" s="4">
        <f t="shared" si="1"/>
        <v>-1716914.8000000003</v>
      </c>
    </row>
    <row r="24" spans="1:6" ht="31.5" x14ac:dyDescent="0.25">
      <c r="A24" s="3">
        <v>17</v>
      </c>
      <c r="B24" s="13" t="s">
        <v>9</v>
      </c>
      <c r="C24" s="11">
        <v>2385874.6</v>
      </c>
      <c r="D24" s="27">
        <v>668959.80000000005</v>
      </c>
      <c r="E24" s="27">
        <f t="shared" si="0"/>
        <v>28.03834702796199</v>
      </c>
      <c r="F24" s="27">
        <f t="shared" si="1"/>
        <v>-1716914.8</v>
      </c>
    </row>
    <row r="25" spans="1:6" ht="47.25" x14ac:dyDescent="0.25">
      <c r="A25" s="3">
        <v>18</v>
      </c>
      <c r="B25" s="18" t="s">
        <v>10</v>
      </c>
      <c r="C25" s="27">
        <v>-1556.3</v>
      </c>
      <c r="D25" s="27">
        <v>-1556.3</v>
      </c>
      <c r="E25" s="27"/>
      <c r="F25" s="27">
        <f t="shared" si="1"/>
        <v>0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D27+D28+D29+D30</f>
        <v>397.9</v>
      </c>
      <c r="E26" s="4">
        <f t="shared" si="0"/>
        <v>19.495345418912297</v>
      </c>
      <c r="F26" s="4">
        <f t="shared" si="1"/>
        <v>-1643.1</v>
      </c>
    </row>
    <row r="27" spans="1:6" ht="32.25" customHeight="1" x14ac:dyDescent="0.25">
      <c r="A27" s="3">
        <v>20</v>
      </c>
      <c r="B27" s="13" t="s">
        <v>22</v>
      </c>
      <c r="C27" s="27">
        <v>2041</v>
      </c>
      <c r="D27" s="27">
        <v>382</v>
      </c>
      <c r="E27" s="27">
        <f t="shared" si="0"/>
        <v>18.716315531602156</v>
      </c>
      <c r="F27" s="27">
        <f t="shared" si="1"/>
        <v>-1659</v>
      </c>
    </row>
    <row r="28" spans="1:6" ht="46.5" customHeight="1" x14ac:dyDescent="0.25">
      <c r="A28" s="3">
        <v>21</v>
      </c>
      <c r="B28" s="13" t="s">
        <v>46</v>
      </c>
      <c r="C28" s="27">
        <v>0</v>
      </c>
      <c r="D28" s="27">
        <v>1.2</v>
      </c>
      <c r="E28" s="27"/>
      <c r="F28" s="27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27">
        <v>0</v>
      </c>
      <c r="D29" s="27">
        <v>0.7</v>
      </c>
      <c r="E29" s="27"/>
      <c r="F29" s="27">
        <f t="shared" si="1"/>
        <v>0.7</v>
      </c>
    </row>
    <row r="30" spans="1:6" ht="18" customHeight="1" x14ac:dyDescent="0.25">
      <c r="A30" s="3">
        <v>23</v>
      </c>
      <c r="B30" s="13" t="s">
        <v>23</v>
      </c>
      <c r="C30" s="27">
        <v>0</v>
      </c>
      <c r="D30" s="27">
        <v>14</v>
      </c>
      <c r="E30" s="27"/>
      <c r="F30" s="27">
        <f t="shared" si="1"/>
        <v>14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267.89999999999998</v>
      </c>
      <c r="E31" s="4">
        <f t="shared" si="0"/>
        <v>19.7362604980109</v>
      </c>
      <c r="F31" s="4">
        <f t="shared" si="1"/>
        <v>-1089.5</v>
      </c>
    </row>
    <row r="32" spans="1:6" ht="31.5" x14ac:dyDescent="0.25">
      <c r="A32" s="3">
        <v>25</v>
      </c>
      <c r="B32" s="13" t="s">
        <v>11</v>
      </c>
      <c r="C32" s="27">
        <v>158.19999999999999</v>
      </c>
      <c r="D32" s="27">
        <v>97.8</v>
      </c>
      <c r="E32" s="27">
        <f t="shared" si="0"/>
        <v>61.820480404551205</v>
      </c>
      <c r="F32" s="27">
        <f t="shared" si="1"/>
        <v>-60.399999999999991</v>
      </c>
    </row>
    <row r="33" spans="1:6" ht="19.5" customHeight="1" x14ac:dyDescent="0.25">
      <c r="A33" s="3">
        <v>26</v>
      </c>
      <c r="B33" s="13" t="s">
        <v>12</v>
      </c>
      <c r="C33" s="27">
        <v>1199.2</v>
      </c>
      <c r="D33" s="27">
        <v>0</v>
      </c>
      <c r="E33" s="27"/>
      <c r="F33" s="27">
        <f t="shared" si="1"/>
        <v>-1199.2</v>
      </c>
    </row>
    <row r="34" spans="1:6" ht="79.5" customHeight="1" x14ac:dyDescent="0.25">
      <c r="A34" s="3">
        <v>27</v>
      </c>
      <c r="B34" s="13" t="s">
        <v>40</v>
      </c>
      <c r="C34" s="27">
        <v>0</v>
      </c>
      <c r="D34" s="27">
        <v>170.1</v>
      </c>
      <c r="E34" s="27"/>
      <c r="F34" s="27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</f>
        <v>12884.4</v>
      </c>
      <c r="D35" s="4">
        <f>D36+D39+D41+D38+D40+D37</f>
        <v>3059.7000000000003</v>
      </c>
      <c r="E35" s="4">
        <f t="shared" si="0"/>
        <v>23.747322343298876</v>
      </c>
      <c r="F35" s="4">
        <f t="shared" si="1"/>
        <v>-9824.6999999999989</v>
      </c>
    </row>
    <row r="36" spans="1:6" ht="79.5" customHeight="1" x14ac:dyDescent="0.25">
      <c r="A36" s="3">
        <v>29</v>
      </c>
      <c r="B36" s="23" t="s">
        <v>21</v>
      </c>
      <c r="C36" s="27">
        <v>11834.1</v>
      </c>
      <c r="D36" s="27">
        <v>2910.9</v>
      </c>
      <c r="E36" s="27">
        <f t="shared" si="0"/>
        <v>24.597561284761831</v>
      </c>
      <c r="F36" s="27">
        <f t="shared" si="1"/>
        <v>-8923.2000000000007</v>
      </c>
    </row>
    <row r="37" spans="1:6" ht="18" customHeight="1" x14ac:dyDescent="0.25">
      <c r="A37" s="3">
        <v>30</v>
      </c>
      <c r="B37" s="23" t="s">
        <v>41</v>
      </c>
      <c r="C37" s="27">
        <v>0</v>
      </c>
      <c r="D37" s="27">
        <v>4</v>
      </c>
      <c r="E37" s="27"/>
      <c r="F37" s="27">
        <f t="shared" si="1"/>
        <v>4</v>
      </c>
    </row>
    <row r="38" spans="1:6" ht="51.75" customHeight="1" x14ac:dyDescent="0.25">
      <c r="A38" s="3">
        <v>31</v>
      </c>
      <c r="B38" s="13" t="s">
        <v>47</v>
      </c>
      <c r="C38" s="27">
        <v>0</v>
      </c>
      <c r="D38" s="27">
        <v>125.1</v>
      </c>
      <c r="E38" s="27"/>
      <c r="F38" s="27">
        <f t="shared" si="1"/>
        <v>125.1</v>
      </c>
    </row>
    <row r="39" spans="1:6" ht="64.5" customHeight="1" x14ac:dyDescent="0.25">
      <c r="A39" s="3">
        <v>32</v>
      </c>
      <c r="B39" s="13" t="s">
        <v>26</v>
      </c>
      <c r="C39" s="27">
        <v>150.30000000000001</v>
      </c>
      <c r="D39" s="27">
        <v>144.80000000000001</v>
      </c>
      <c r="E39" s="27">
        <f t="shared" si="0"/>
        <v>96.340652029274793</v>
      </c>
      <c r="F39" s="27">
        <f t="shared" si="1"/>
        <v>-5.5</v>
      </c>
    </row>
    <row r="40" spans="1:6" ht="18.75" customHeight="1" x14ac:dyDescent="0.25">
      <c r="A40" s="3">
        <v>33</v>
      </c>
      <c r="B40" s="13" t="s">
        <v>23</v>
      </c>
      <c r="C40" s="27">
        <v>0</v>
      </c>
      <c r="D40" s="27">
        <v>-125.1</v>
      </c>
      <c r="E40" s="27"/>
      <c r="F40" s="27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7">
        <v>900</v>
      </c>
      <c r="D41" s="27">
        <v>0</v>
      </c>
      <c r="E41" s="27"/>
      <c r="F41" s="27">
        <f t="shared" si="1"/>
        <v>-900</v>
      </c>
    </row>
    <row r="42" spans="1:6" s="9" customFormat="1" ht="18" customHeight="1" x14ac:dyDescent="0.2">
      <c r="A42" s="7">
        <v>35</v>
      </c>
      <c r="B42" s="17" t="s">
        <v>29</v>
      </c>
      <c r="C42" s="5">
        <f>C43+C45++C44</f>
        <v>15</v>
      </c>
      <c r="D42" s="5">
        <f>D43+D45++D44</f>
        <v>40.200000000000003</v>
      </c>
      <c r="E42" s="4" t="s">
        <v>48</v>
      </c>
      <c r="F42" s="4">
        <f t="shared" si="1"/>
        <v>25.200000000000003</v>
      </c>
    </row>
    <row r="43" spans="1:6" ht="32.25" customHeight="1" x14ac:dyDescent="0.25">
      <c r="A43" s="3">
        <v>36</v>
      </c>
      <c r="B43" s="23" t="s">
        <v>13</v>
      </c>
      <c r="C43" s="6">
        <v>15</v>
      </c>
      <c r="D43" s="6">
        <v>5</v>
      </c>
      <c r="E43" s="27">
        <f t="shared" si="0"/>
        <v>33.333333333333329</v>
      </c>
      <c r="F43" s="27">
        <f t="shared" si="1"/>
        <v>-10</v>
      </c>
    </row>
    <row r="44" spans="1:6" ht="95.25" customHeight="1" x14ac:dyDescent="0.25">
      <c r="A44" s="3">
        <v>37</v>
      </c>
      <c r="B44" s="23" t="s">
        <v>30</v>
      </c>
      <c r="C44" s="6">
        <v>0</v>
      </c>
      <c r="D44" s="6">
        <v>27</v>
      </c>
      <c r="E44" s="27"/>
      <c r="F44" s="27">
        <f t="shared" si="1"/>
        <v>27</v>
      </c>
    </row>
    <row r="45" spans="1:6" ht="84" customHeight="1" x14ac:dyDescent="0.25">
      <c r="A45" s="3">
        <v>38</v>
      </c>
      <c r="B45" s="23" t="s">
        <v>28</v>
      </c>
      <c r="C45" s="6">
        <v>0</v>
      </c>
      <c r="D45" s="6">
        <v>8.1999999999999993</v>
      </c>
      <c r="E45" s="27"/>
      <c r="F45" s="27">
        <f t="shared" si="1"/>
        <v>8.1999999999999993</v>
      </c>
    </row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hidden="1" x14ac:dyDescent="0.25"/>
    <row r="86" spans="1:13" hidden="1" x14ac:dyDescent="0.25"/>
    <row r="87" spans="1:13" hidden="1" x14ac:dyDescent="0.25"/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hidden="1" x14ac:dyDescent="0.25"/>
    <row r="105" spans="1:13" hidden="1" x14ac:dyDescent="0.25"/>
    <row r="106" spans="1:13" x14ac:dyDescent="0.25"/>
    <row r="107" spans="1:13" x14ac:dyDescent="0.25"/>
    <row r="108" spans="1:13" x14ac:dyDescent="0.25"/>
    <row r="109" spans="1:13" x14ac:dyDescent="0.25"/>
    <row r="110" spans="1:13" s="14" customFormat="1" x14ac:dyDescent="0.25">
      <c r="A110" s="20"/>
      <c r="B110" s="21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</row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9" t="s">
        <v>36</v>
      </c>
      <c r="B2" s="29"/>
      <c r="C2" s="29"/>
      <c r="D2" s="29"/>
      <c r="E2" s="29"/>
      <c r="F2" s="2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0" t="s">
        <v>0</v>
      </c>
      <c r="B5" s="31" t="s">
        <v>1</v>
      </c>
      <c r="C5" s="34" t="s">
        <v>38</v>
      </c>
      <c r="D5" s="34" t="s">
        <v>37</v>
      </c>
      <c r="E5" s="34"/>
      <c r="F5" s="34"/>
    </row>
    <row r="6" spans="1:13" ht="36" customHeight="1" x14ac:dyDescent="0.25">
      <c r="A6" s="30"/>
      <c r="B6" s="32"/>
      <c r="C6" s="34"/>
      <c r="D6" s="34" t="s">
        <v>2</v>
      </c>
      <c r="E6" s="34" t="s">
        <v>3</v>
      </c>
      <c r="F6" s="34"/>
    </row>
    <row r="7" spans="1:13" ht="21" customHeight="1" x14ac:dyDescent="0.25">
      <c r="A7" s="30"/>
      <c r="B7" s="33"/>
      <c r="C7" s="34"/>
      <c r="D7" s="34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4.9000000000000004</v>
      </c>
      <c r="E8" s="4">
        <f>D8/C8*100</f>
        <v>29.166666666666668</v>
      </c>
      <c r="F8" s="4">
        <f>D8-C8</f>
        <v>-11.9</v>
      </c>
    </row>
    <row r="9" spans="1:13" ht="51.75" customHeight="1" x14ac:dyDescent="0.25">
      <c r="A9" s="3">
        <v>2</v>
      </c>
      <c r="B9" s="23" t="s">
        <v>24</v>
      </c>
      <c r="C9" s="26">
        <v>16.8</v>
      </c>
      <c r="D9" s="26">
        <v>4</v>
      </c>
      <c r="E9" s="26">
        <f t="shared" ref="E9:E38" si="0">D9/C9*100</f>
        <v>23.809523809523807</v>
      </c>
      <c r="F9" s="26">
        <f t="shared" ref="F9:F39" si="1">D9-C9</f>
        <v>-12.8</v>
      </c>
    </row>
    <row r="10" spans="1:13" ht="63.75" customHeight="1" x14ac:dyDescent="0.25">
      <c r="A10" s="3">
        <v>3</v>
      </c>
      <c r="B10" s="23" t="s">
        <v>25</v>
      </c>
      <c r="C10" s="26">
        <v>0</v>
      </c>
      <c r="D10" s="26">
        <v>0.9</v>
      </c>
      <c r="E10" s="26"/>
      <c r="F10" s="26">
        <f t="shared" si="1"/>
        <v>0.9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6102.1</v>
      </c>
      <c r="E11" s="4">
        <f t="shared" si="0"/>
        <v>13.709041483661528</v>
      </c>
      <c r="F11" s="4">
        <f t="shared" si="1"/>
        <v>-38409.4</v>
      </c>
    </row>
    <row r="12" spans="1:13" ht="78.75" customHeight="1" x14ac:dyDescent="0.25">
      <c r="A12" s="3">
        <v>5</v>
      </c>
      <c r="B12" s="23" t="s">
        <v>8</v>
      </c>
      <c r="C12" s="26">
        <v>19881</v>
      </c>
      <c r="D12" s="26">
        <v>2704.8</v>
      </c>
      <c r="E12" s="26">
        <f t="shared" si="0"/>
        <v>13.604949449222877</v>
      </c>
      <c r="F12" s="26">
        <f t="shared" si="1"/>
        <v>-17176.2</v>
      </c>
    </row>
    <row r="13" spans="1:13" ht="33.75" customHeight="1" x14ac:dyDescent="0.25">
      <c r="A13" s="3">
        <v>6</v>
      </c>
      <c r="B13" s="23" t="s">
        <v>16</v>
      </c>
      <c r="C13" s="26">
        <v>6307.9</v>
      </c>
      <c r="D13" s="26">
        <v>901.1</v>
      </c>
      <c r="E13" s="26">
        <f t="shared" si="0"/>
        <v>14.285261338955912</v>
      </c>
      <c r="F13" s="26">
        <f t="shared" si="1"/>
        <v>-5406.7999999999993</v>
      </c>
    </row>
    <row r="14" spans="1:13" ht="98.25" customHeight="1" x14ac:dyDescent="0.25">
      <c r="A14" s="3">
        <v>7</v>
      </c>
      <c r="B14" s="23" t="s">
        <v>27</v>
      </c>
      <c r="C14" s="26">
        <v>0</v>
      </c>
      <c r="D14" s="26">
        <v>1.9</v>
      </c>
      <c r="E14" s="26"/>
      <c r="F14" s="26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6">
        <v>297</v>
      </c>
      <c r="D15" s="26">
        <v>0</v>
      </c>
      <c r="E15" s="26"/>
      <c r="F15" s="26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6">
        <v>6543.6</v>
      </c>
      <c r="D16" s="26">
        <v>1312.8</v>
      </c>
      <c r="E16" s="26">
        <f t="shared" si="0"/>
        <v>20.062350999449844</v>
      </c>
      <c r="F16" s="26">
        <f t="shared" si="1"/>
        <v>-5230.8</v>
      </c>
    </row>
    <row r="17" spans="1:6" ht="31.5" customHeight="1" x14ac:dyDescent="0.25">
      <c r="A17" s="3">
        <v>10</v>
      </c>
      <c r="B17" s="23" t="s">
        <v>11</v>
      </c>
      <c r="C17" s="26">
        <v>1273</v>
      </c>
      <c r="D17" s="26">
        <v>316.7</v>
      </c>
      <c r="E17" s="26">
        <f t="shared" si="0"/>
        <v>24.87824037706206</v>
      </c>
      <c r="F17" s="26">
        <f t="shared" si="1"/>
        <v>-956.3</v>
      </c>
    </row>
    <row r="18" spans="1:6" ht="81" customHeight="1" x14ac:dyDescent="0.25">
      <c r="A18" s="3">
        <v>11</v>
      </c>
      <c r="B18" s="23" t="s">
        <v>28</v>
      </c>
      <c r="C18" s="26">
        <v>4925</v>
      </c>
      <c r="D18" s="26">
        <v>139.9</v>
      </c>
      <c r="E18" s="26">
        <f t="shared" si="0"/>
        <v>2.8406091370558375</v>
      </c>
      <c r="F18" s="26">
        <f t="shared" si="1"/>
        <v>-4785.1000000000004</v>
      </c>
    </row>
    <row r="19" spans="1:6" ht="50.25" customHeight="1" x14ac:dyDescent="0.25">
      <c r="A19" s="3">
        <v>12</v>
      </c>
      <c r="B19" s="23" t="s">
        <v>32</v>
      </c>
      <c r="C19" s="26">
        <v>5284</v>
      </c>
      <c r="D19" s="26">
        <v>723.8</v>
      </c>
      <c r="E19" s="26">
        <f t="shared" si="0"/>
        <v>13.69795609386828</v>
      </c>
      <c r="F19" s="26">
        <f t="shared" si="1"/>
        <v>-4560.2</v>
      </c>
    </row>
    <row r="20" spans="1:6" ht="66.75" customHeight="1" x14ac:dyDescent="0.25">
      <c r="A20" s="3">
        <v>13</v>
      </c>
      <c r="B20" s="23" t="s">
        <v>39</v>
      </c>
      <c r="C20" s="26">
        <v>0</v>
      </c>
      <c r="D20" s="26">
        <v>1.1000000000000001</v>
      </c>
      <c r="E20" s="26"/>
      <c r="F20" s="26">
        <f t="shared" si="1"/>
        <v>1.1000000000000001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2191936.6</v>
      </c>
      <c r="D21" s="8">
        <f>D23+D22</f>
        <v>336198.9</v>
      </c>
      <c r="E21" s="4">
        <f t="shared" si="0"/>
        <v>15.337984684411039</v>
      </c>
      <c r="F21" s="4">
        <f t="shared" si="1"/>
        <v>-1855737.7000000002</v>
      </c>
    </row>
    <row r="22" spans="1:6" ht="31.5" x14ac:dyDescent="0.25">
      <c r="A22" s="3">
        <v>15</v>
      </c>
      <c r="B22" s="13" t="s">
        <v>9</v>
      </c>
      <c r="C22" s="11">
        <v>2191936.6</v>
      </c>
      <c r="D22" s="26">
        <v>337755.2</v>
      </c>
      <c r="E22" s="26">
        <f t="shared" si="0"/>
        <v>15.408985825593676</v>
      </c>
      <c r="F22" s="26">
        <f t="shared" si="1"/>
        <v>-1854181.4000000001</v>
      </c>
    </row>
    <row r="23" spans="1:6" ht="47.25" x14ac:dyDescent="0.25">
      <c r="A23" s="3">
        <v>16</v>
      </c>
      <c r="B23" s="18" t="s">
        <v>10</v>
      </c>
      <c r="C23" s="26">
        <v>0</v>
      </c>
      <c r="D23" s="26">
        <v>-1556.3</v>
      </c>
      <c r="E23" s="26"/>
      <c r="F23" s="26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6">
        <v>2041</v>
      </c>
      <c r="D25" s="26">
        <v>0</v>
      </c>
      <c r="E25" s="26"/>
      <c r="F25" s="26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C27+C28+C29</f>
        <v>1357.4</v>
      </c>
      <c r="D26" s="4">
        <f>D27+D28+D29</f>
        <v>233.39999999999998</v>
      </c>
      <c r="E26" s="4">
        <f t="shared" si="0"/>
        <v>17.194636805657872</v>
      </c>
      <c r="F26" s="4">
        <f t="shared" si="1"/>
        <v>-1124</v>
      </c>
    </row>
    <row r="27" spans="1:6" ht="31.5" x14ac:dyDescent="0.25">
      <c r="A27" s="3">
        <v>20</v>
      </c>
      <c r="B27" s="13" t="s">
        <v>11</v>
      </c>
      <c r="C27" s="26">
        <v>158.19999999999999</v>
      </c>
      <c r="D27" s="26">
        <v>63.3</v>
      </c>
      <c r="E27" s="26">
        <f t="shared" si="0"/>
        <v>40.012642225031605</v>
      </c>
      <c r="F27" s="26">
        <f t="shared" si="1"/>
        <v>-94.899999999999991</v>
      </c>
    </row>
    <row r="28" spans="1:6" ht="19.5" customHeight="1" x14ac:dyDescent="0.25">
      <c r="A28" s="3">
        <v>21</v>
      </c>
      <c r="B28" s="13" t="s">
        <v>12</v>
      </c>
      <c r="C28" s="26">
        <v>1199.2</v>
      </c>
      <c r="D28" s="26">
        <v>0</v>
      </c>
      <c r="E28" s="26"/>
      <c r="F28" s="26">
        <f t="shared" si="1"/>
        <v>-1199.2</v>
      </c>
    </row>
    <row r="29" spans="1:6" ht="79.5" customHeight="1" x14ac:dyDescent="0.25">
      <c r="A29" s="3">
        <v>22</v>
      </c>
      <c r="B29" s="13" t="s">
        <v>40</v>
      </c>
      <c r="C29" s="26">
        <v>0</v>
      </c>
      <c r="D29" s="26">
        <v>170.1</v>
      </c>
      <c r="E29" s="26"/>
      <c r="F29" s="26">
        <f t="shared" si="1"/>
        <v>170.1</v>
      </c>
    </row>
    <row r="30" spans="1:6" s="9" customFormat="1" ht="31.5" x14ac:dyDescent="0.2">
      <c r="A30" s="7">
        <v>23</v>
      </c>
      <c r="B30" s="17" t="s">
        <v>20</v>
      </c>
      <c r="C30" s="4">
        <f>C31+C34+C36+C33</f>
        <v>12884.4</v>
      </c>
      <c r="D30" s="4">
        <f>D31+D34+D36+D33+D35+D32</f>
        <v>1768.5</v>
      </c>
      <c r="E30" s="4">
        <f t="shared" si="0"/>
        <v>13.725901089689858</v>
      </c>
      <c r="F30" s="4">
        <f t="shared" si="1"/>
        <v>-11115.9</v>
      </c>
    </row>
    <row r="31" spans="1:6" ht="79.5" customHeight="1" x14ac:dyDescent="0.25">
      <c r="A31" s="3">
        <v>24</v>
      </c>
      <c r="B31" s="23" t="s">
        <v>21</v>
      </c>
      <c r="C31" s="26">
        <v>11834.1</v>
      </c>
      <c r="D31" s="26">
        <v>1654.7</v>
      </c>
      <c r="E31" s="26">
        <f t="shared" si="0"/>
        <v>13.982474374899653</v>
      </c>
      <c r="F31" s="26">
        <f t="shared" si="1"/>
        <v>-10179.4</v>
      </c>
    </row>
    <row r="32" spans="1:6" ht="21" customHeight="1" x14ac:dyDescent="0.25">
      <c r="A32" s="3">
        <v>25</v>
      </c>
      <c r="B32" s="23" t="s">
        <v>41</v>
      </c>
      <c r="C32" s="26">
        <v>0</v>
      </c>
      <c r="D32" s="26">
        <v>4</v>
      </c>
      <c r="E32" s="26"/>
      <c r="F32" s="26">
        <f t="shared" si="1"/>
        <v>4</v>
      </c>
    </row>
    <row r="33" spans="1:13" ht="112.5" customHeight="1" x14ac:dyDescent="0.25">
      <c r="A33" s="3">
        <v>26</v>
      </c>
      <c r="B33" s="23" t="s">
        <v>31</v>
      </c>
      <c r="C33" s="26">
        <v>0</v>
      </c>
      <c r="D33" s="26">
        <v>125.1</v>
      </c>
      <c r="E33" s="26"/>
      <c r="F33" s="26">
        <f t="shared" si="1"/>
        <v>125.1</v>
      </c>
    </row>
    <row r="34" spans="1:13" ht="64.5" customHeight="1" x14ac:dyDescent="0.25">
      <c r="A34" s="3">
        <v>27</v>
      </c>
      <c r="B34" s="13" t="s">
        <v>26</v>
      </c>
      <c r="C34" s="26">
        <v>150.30000000000001</v>
      </c>
      <c r="D34" s="26">
        <v>109.8</v>
      </c>
      <c r="E34" s="26">
        <f t="shared" si="0"/>
        <v>73.053892215568851</v>
      </c>
      <c r="F34" s="26">
        <f t="shared" si="1"/>
        <v>-40.500000000000014</v>
      </c>
    </row>
    <row r="35" spans="1:13" ht="18.75" customHeight="1" x14ac:dyDescent="0.25">
      <c r="A35" s="3">
        <v>28</v>
      </c>
      <c r="B35" s="13" t="s">
        <v>23</v>
      </c>
      <c r="C35" s="26">
        <v>0</v>
      </c>
      <c r="D35" s="26">
        <v>-125.1</v>
      </c>
      <c r="E35" s="26"/>
      <c r="F35" s="26">
        <f t="shared" si="1"/>
        <v>-125.1</v>
      </c>
    </row>
    <row r="36" spans="1:13" ht="19.5" customHeight="1" x14ac:dyDescent="0.25">
      <c r="A36" s="3">
        <v>29</v>
      </c>
      <c r="B36" s="13" t="s">
        <v>12</v>
      </c>
      <c r="C36" s="26">
        <v>900</v>
      </c>
      <c r="D36" s="26">
        <v>0</v>
      </c>
      <c r="E36" s="26"/>
      <c r="F36" s="26">
        <f t="shared" si="1"/>
        <v>-900</v>
      </c>
    </row>
    <row r="37" spans="1:13" s="9" customFormat="1" ht="18" customHeight="1" x14ac:dyDescent="0.2">
      <c r="A37" s="7">
        <v>30</v>
      </c>
      <c r="B37" s="17" t="s">
        <v>29</v>
      </c>
      <c r="C37" s="5">
        <f>C38+C39</f>
        <v>15</v>
      </c>
      <c r="D37" s="5">
        <f>D38+D39</f>
        <v>13.2</v>
      </c>
      <c r="E37" s="4">
        <f t="shared" si="0"/>
        <v>88</v>
      </c>
      <c r="F37" s="4">
        <f t="shared" si="1"/>
        <v>-1.8000000000000007</v>
      </c>
    </row>
    <row r="38" spans="1:13" ht="32.25" customHeight="1" x14ac:dyDescent="0.25">
      <c r="A38" s="3">
        <v>31</v>
      </c>
      <c r="B38" s="23" t="s">
        <v>13</v>
      </c>
      <c r="C38" s="6">
        <v>15</v>
      </c>
      <c r="D38" s="6">
        <v>5</v>
      </c>
      <c r="E38" s="26">
        <f t="shared" si="0"/>
        <v>33.333333333333329</v>
      </c>
      <c r="F38" s="26">
        <f t="shared" si="1"/>
        <v>-10</v>
      </c>
    </row>
    <row r="39" spans="1:13" ht="94.5" customHeight="1" x14ac:dyDescent="0.25">
      <c r="A39" s="3">
        <v>32</v>
      </c>
      <c r="B39" s="23" t="s">
        <v>28</v>
      </c>
      <c r="C39" s="6">
        <v>0</v>
      </c>
      <c r="D39" s="6">
        <v>8.1999999999999993</v>
      </c>
      <c r="E39" s="26"/>
      <c r="F39" s="26">
        <f t="shared" si="1"/>
        <v>8.1999999999999993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hidden="1" x14ac:dyDescent="0.25"/>
    <row r="80" spans="1:13" hidden="1" x14ac:dyDescent="0.25"/>
    <row r="81" spans="1:13" hidden="1" x14ac:dyDescent="0.25"/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hidden="1" x14ac:dyDescent="0.25"/>
    <row r="99" spans="1:13" hidden="1" x14ac:dyDescent="0.25"/>
    <row r="100" spans="1:13" x14ac:dyDescent="0.25"/>
    <row r="101" spans="1:13" x14ac:dyDescent="0.25"/>
    <row r="102" spans="1:13" x14ac:dyDescent="0.25"/>
    <row r="103" spans="1:13" x14ac:dyDescent="0.25"/>
    <row r="104" spans="1:13" s="14" customFormat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s="20" customFormat="1" x14ac:dyDescent="0.25"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s="20" customFormat="1" x14ac:dyDescent="0.25"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2:13" s="20" customFormat="1" x14ac:dyDescent="0.25"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s="20" customFormat="1" x14ac:dyDescent="0.25"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2:13" s="20" customFormat="1" x14ac:dyDescent="0.25"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workbookViewId="0">
      <selection activeCell="D33" sqref="D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9" t="s">
        <v>33</v>
      </c>
      <c r="B2" s="29"/>
      <c r="C2" s="29"/>
      <c r="D2" s="29"/>
      <c r="E2" s="29"/>
      <c r="F2" s="2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0" t="s">
        <v>0</v>
      </c>
      <c r="B5" s="31" t="s">
        <v>1</v>
      </c>
      <c r="C5" s="34" t="s">
        <v>35</v>
      </c>
      <c r="D5" s="34" t="s">
        <v>34</v>
      </c>
      <c r="E5" s="34"/>
      <c r="F5" s="34"/>
    </row>
    <row r="6" spans="1:13" ht="36" customHeight="1" x14ac:dyDescent="0.25">
      <c r="A6" s="30"/>
      <c r="B6" s="32"/>
      <c r="C6" s="34"/>
      <c r="D6" s="34" t="s">
        <v>2</v>
      </c>
      <c r="E6" s="34" t="s">
        <v>3</v>
      </c>
      <c r="F6" s="34"/>
    </row>
    <row r="7" spans="1:13" ht="21" customHeight="1" x14ac:dyDescent="0.25">
      <c r="A7" s="30"/>
      <c r="B7" s="33"/>
      <c r="C7" s="34"/>
      <c r="D7" s="34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5.5</v>
      </c>
      <c r="E8" s="4">
        <f>D8/C8*100</f>
        <v>32.738095238095241</v>
      </c>
      <c r="F8" s="4">
        <f>D8-C8</f>
        <v>-11.3</v>
      </c>
    </row>
    <row r="9" spans="1:13" ht="51.75" customHeight="1" x14ac:dyDescent="0.25">
      <c r="A9" s="3">
        <v>2</v>
      </c>
      <c r="B9" s="23" t="s">
        <v>24</v>
      </c>
      <c r="C9" s="25">
        <v>16.8</v>
      </c>
      <c r="D9" s="25">
        <v>3.7</v>
      </c>
      <c r="E9" s="25">
        <f t="shared" ref="E9:E36" si="0">D9/C9*100</f>
        <v>22.023809523809522</v>
      </c>
      <c r="F9" s="25">
        <f t="shared" ref="F9:F37" si="1">D9-C9</f>
        <v>-13.100000000000001</v>
      </c>
    </row>
    <row r="10" spans="1:13" ht="63.75" customHeight="1" x14ac:dyDescent="0.25">
      <c r="A10" s="3">
        <v>3</v>
      </c>
      <c r="B10" s="23" t="s">
        <v>25</v>
      </c>
      <c r="C10" s="25">
        <v>0</v>
      </c>
      <c r="D10" s="25">
        <v>1.8</v>
      </c>
      <c r="E10" s="25"/>
      <c r="F10" s="25">
        <f t="shared" si="1"/>
        <v>1.8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2683.0000000000005</v>
      </c>
      <c r="E11" s="4">
        <f t="shared" si="0"/>
        <v>6.0276557743504497</v>
      </c>
      <c r="F11" s="4">
        <f t="shared" si="1"/>
        <v>-41828.5</v>
      </c>
    </row>
    <row r="12" spans="1:13" ht="78.75" customHeight="1" x14ac:dyDescent="0.25">
      <c r="A12" s="3">
        <v>5</v>
      </c>
      <c r="B12" s="23" t="s">
        <v>8</v>
      </c>
      <c r="C12" s="25">
        <v>19881</v>
      </c>
      <c r="D12" s="25">
        <v>860.5</v>
      </c>
      <c r="E12" s="25">
        <f t="shared" si="0"/>
        <v>4.3282531059805844</v>
      </c>
      <c r="F12" s="25">
        <f t="shared" si="1"/>
        <v>-19020.5</v>
      </c>
    </row>
    <row r="13" spans="1:13" ht="33.75" customHeight="1" x14ac:dyDescent="0.25">
      <c r="A13" s="3">
        <v>6</v>
      </c>
      <c r="B13" s="23" t="s">
        <v>16</v>
      </c>
      <c r="C13" s="25">
        <v>6307.9</v>
      </c>
      <c r="D13" s="25">
        <v>304.5</v>
      </c>
      <c r="E13" s="25">
        <f t="shared" si="0"/>
        <v>4.8272800773633069</v>
      </c>
      <c r="F13" s="25">
        <f t="shared" si="1"/>
        <v>-6003.4</v>
      </c>
    </row>
    <row r="14" spans="1:13" ht="98.25" customHeight="1" x14ac:dyDescent="0.25">
      <c r="A14" s="3">
        <v>7</v>
      </c>
      <c r="B14" s="23" t="s">
        <v>27</v>
      </c>
      <c r="C14" s="25">
        <v>0</v>
      </c>
      <c r="D14" s="25">
        <v>1.9</v>
      </c>
      <c r="E14" s="25"/>
      <c r="F14" s="25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5">
        <v>297</v>
      </c>
      <c r="D15" s="25">
        <v>0</v>
      </c>
      <c r="E15" s="25"/>
      <c r="F15" s="25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5">
        <v>6543.6</v>
      </c>
      <c r="D16" s="25">
        <v>880.2</v>
      </c>
      <c r="E16" s="25">
        <f t="shared" si="0"/>
        <v>13.451311204841371</v>
      </c>
      <c r="F16" s="25">
        <f t="shared" si="1"/>
        <v>-5663.4000000000005</v>
      </c>
    </row>
    <row r="17" spans="1:6" ht="31.5" customHeight="1" x14ac:dyDescent="0.25">
      <c r="A17" s="3">
        <v>10</v>
      </c>
      <c r="B17" s="23" t="s">
        <v>11</v>
      </c>
      <c r="C17" s="25">
        <v>1273</v>
      </c>
      <c r="D17" s="25">
        <v>120</v>
      </c>
      <c r="E17" s="25">
        <f t="shared" si="0"/>
        <v>9.4265514532600161</v>
      </c>
      <c r="F17" s="25">
        <f t="shared" si="1"/>
        <v>-1153</v>
      </c>
    </row>
    <row r="18" spans="1:6" ht="81" customHeight="1" x14ac:dyDescent="0.25">
      <c r="A18" s="3">
        <v>11</v>
      </c>
      <c r="B18" s="23" t="s">
        <v>28</v>
      </c>
      <c r="C18" s="25">
        <v>4925</v>
      </c>
      <c r="D18" s="25">
        <v>21.3</v>
      </c>
      <c r="E18" s="25">
        <f t="shared" si="0"/>
        <v>0.43248730964467003</v>
      </c>
      <c r="F18" s="25">
        <f t="shared" si="1"/>
        <v>-4903.7</v>
      </c>
    </row>
    <row r="19" spans="1:6" ht="50.25" customHeight="1" x14ac:dyDescent="0.25">
      <c r="A19" s="3">
        <v>12</v>
      </c>
      <c r="B19" s="23" t="s">
        <v>32</v>
      </c>
      <c r="C19" s="25">
        <v>5284</v>
      </c>
      <c r="D19" s="25">
        <v>464.7</v>
      </c>
      <c r="E19" s="25">
        <f t="shared" si="0"/>
        <v>8.7944738834216487</v>
      </c>
      <c r="F19" s="25">
        <f t="shared" si="1"/>
        <v>-4819.3</v>
      </c>
    </row>
    <row r="20" spans="1:6" ht="18.75" customHeight="1" x14ac:dyDescent="0.25">
      <c r="A20" s="3">
        <v>13</v>
      </c>
      <c r="B20" s="23" t="s">
        <v>23</v>
      </c>
      <c r="C20" s="25">
        <v>0</v>
      </c>
      <c r="D20" s="25">
        <v>29.9</v>
      </c>
      <c r="E20" s="25"/>
      <c r="F20" s="25">
        <f t="shared" si="1"/>
        <v>29.9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2168909</v>
      </c>
      <c r="D21" s="8">
        <f>D23+D22</f>
        <v>122117.3</v>
      </c>
      <c r="E21" s="4">
        <f t="shared" si="0"/>
        <v>5.6303560914727182</v>
      </c>
      <c r="F21" s="4">
        <f t="shared" si="1"/>
        <v>-2046791.7</v>
      </c>
    </row>
    <row r="22" spans="1:6" ht="31.5" x14ac:dyDescent="0.25">
      <c r="A22" s="3">
        <v>15</v>
      </c>
      <c r="B22" s="13" t="s">
        <v>9</v>
      </c>
      <c r="C22" s="11">
        <v>2168909</v>
      </c>
      <c r="D22" s="25">
        <v>123673.60000000001</v>
      </c>
      <c r="E22" s="25">
        <f t="shared" si="0"/>
        <v>5.7021110613677202</v>
      </c>
      <c r="F22" s="25">
        <f t="shared" si="1"/>
        <v>-2045235.4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-1556.3</v>
      </c>
      <c r="E23" s="25"/>
      <c r="F23" s="25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5">
        <v>2041</v>
      </c>
      <c r="D25" s="25">
        <v>0</v>
      </c>
      <c r="E25" s="25"/>
      <c r="F25" s="25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</f>
        <v>1357.4</v>
      </c>
      <c r="D26" s="4">
        <f>D27+D28</f>
        <v>31.8</v>
      </c>
      <c r="E26" s="4">
        <f t="shared" si="0"/>
        <v>2.3427140120819212</v>
      </c>
      <c r="F26" s="4">
        <f t="shared" si="1"/>
        <v>-1325.6000000000001</v>
      </c>
    </row>
    <row r="27" spans="1:6" ht="31.5" x14ac:dyDescent="0.25">
      <c r="A27" s="3">
        <v>20</v>
      </c>
      <c r="B27" s="13" t="s">
        <v>11</v>
      </c>
      <c r="C27" s="25">
        <v>158.19999999999999</v>
      </c>
      <c r="D27" s="25">
        <v>31.8</v>
      </c>
      <c r="E27" s="25">
        <f t="shared" si="0"/>
        <v>20.101137800252847</v>
      </c>
      <c r="F27" s="25">
        <f t="shared" si="1"/>
        <v>-126.39999999999999</v>
      </c>
    </row>
    <row r="28" spans="1:6" ht="19.5" customHeight="1" x14ac:dyDescent="0.25">
      <c r="A28" s="3">
        <v>21</v>
      </c>
      <c r="B28" s="13" t="s">
        <v>12</v>
      </c>
      <c r="C28" s="25">
        <v>1199.2</v>
      </c>
      <c r="D28" s="25">
        <v>0</v>
      </c>
      <c r="E28" s="25"/>
      <c r="F28" s="25">
        <f t="shared" si="1"/>
        <v>-1199.2</v>
      </c>
    </row>
    <row r="29" spans="1:6" s="9" customFormat="1" ht="31.5" x14ac:dyDescent="0.2">
      <c r="A29" s="7">
        <v>22</v>
      </c>
      <c r="B29" s="17" t="s">
        <v>20</v>
      </c>
      <c r="C29" s="4">
        <f>C30+C32+C34+C31</f>
        <v>12884.4</v>
      </c>
      <c r="D29" s="4">
        <f>D30+D32+D34+D31+D33</f>
        <v>856.9</v>
      </c>
      <c r="E29" s="4">
        <f t="shared" si="0"/>
        <v>6.6506783396976186</v>
      </c>
      <c r="F29" s="4">
        <f t="shared" si="1"/>
        <v>-12027.5</v>
      </c>
    </row>
    <row r="30" spans="1:6" ht="79.5" customHeight="1" x14ac:dyDescent="0.25">
      <c r="A30" s="3">
        <v>23</v>
      </c>
      <c r="B30" s="23" t="s">
        <v>21</v>
      </c>
      <c r="C30" s="25">
        <v>11834.1</v>
      </c>
      <c r="D30" s="25">
        <v>752</v>
      </c>
      <c r="E30" s="25">
        <f t="shared" si="0"/>
        <v>6.3545178763066046</v>
      </c>
      <c r="F30" s="25">
        <f t="shared" si="1"/>
        <v>-11082.1</v>
      </c>
    </row>
    <row r="31" spans="1:6" ht="112.5" customHeight="1" x14ac:dyDescent="0.25">
      <c r="A31" s="3">
        <v>24</v>
      </c>
      <c r="B31" s="23" t="s">
        <v>31</v>
      </c>
      <c r="C31" s="25">
        <v>0</v>
      </c>
      <c r="D31" s="25">
        <v>125.1</v>
      </c>
      <c r="E31" s="25"/>
      <c r="F31" s="25">
        <f t="shared" si="1"/>
        <v>125.1</v>
      </c>
    </row>
    <row r="32" spans="1:6" ht="64.5" customHeight="1" x14ac:dyDescent="0.25">
      <c r="A32" s="3">
        <v>25</v>
      </c>
      <c r="B32" s="13" t="s">
        <v>26</v>
      </c>
      <c r="C32" s="25">
        <v>150.30000000000001</v>
      </c>
      <c r="D32" s="25">
        <v>104.9</v>
      </c>
      <c r="E32" s="25">
        <f t="shared" si="0"/>
        <v>69.793745841650036</v>
      </c>
      <c r="F32" s="25">
        <f t="shared" si="1"/>
        <v>-45.400000000000006</v>
      </c>
    </row>
    <row r="33" spans="1:13" ht="18.75" customHeight="1" x14ac:dyDescent="0.25">
      <c r="A33" s="3">
        <v>26</v>
      </c>
      <c r="B33" s="13" t="s">
        <v>23</v>
      </c>
      <c r="C33" s="25">
        <v>0</v>
      </c>
      <c r="D33" s="25">
        <v>-125.1</v>
      </c>
      <c r="E33" s="25"/>
      <c r="F33" s="25">
        <f t="shared" si="1"/>
        <v>-125.1</v>
      </c>
    </row>
    <row r="34" spans="1:13" ht="19.5" customHeight="1" x14ac:dyDescent="0.25">
      <c r="A34" s="3">
        <v>27</v>
      </c>
      <c r="B34" s="13" t="s">
        <v>12</v>
      </c>
      <c r="C34" s="25">
        <v>900</v>
      </c>
      <c r="D34" s="25">
        <v>0</v>
      </c>
      <c r="E34" s="25"/>
      <c r="F34" s="25">
        <f t="shared" si="1"/>
        <v>-900</v>
      </c>
    </row>
    <row r="35" spans="1:13" s="9" customFormat="1" ht="18" customHeight="1" x14ac:dyDescent="0.2">
      <c r="A35" s="7">
        <v>28</v>
      </c>
      <c r="B35" s="17" t="s">
        <v>29</v>
      </c>
      <c r="C35" s="5">
        <f>C36+C37</f>
        <v>15</v>
      </c>
      <c r="D35" s="5">
        <f>D36+D37</f>
        <v>13.2</v>
      </c>
      <c r="E35" s="4">
        <f t="shared" si="0"/>
        <v>88</v>
      </c>
      <c r="F35" s="4">
        <f t="shared" si="1"/>
        <v>-1.8000000000000007</v>
      </c>
    </row>
    <row r="36" spans="1:13" ht="32.25" customHeight="1" x14ac:dyDescent="0.25">
      <c r="A36" s="3">
        <v>29</v>
      </c>
      <c r="B36" s="23" t="s">
        <v>13</v>
      </c>
      <c r="C36" s="6">
        <v>15</v>
      </c>
      <c r="D36" s="6">
        <v>5</v>
      </c>
      <c r="E36" s="25">
        <f t="shared" si="0"/>
        <v>33.333333333333329</v>
      </c>
      <c r="F36" s="25">
        <f t="shared" si="1"/>
        <v>-10</v>
      </c>
    </row>
    <row r="37" spans="1:13" ht="94.5" customHeight="1" x14ac:dyDescent="0.25">
      <c r="A37" s="3">
        <v>30</v>
      </c>
      <c r="B37" s="23" t="s">
        <v>28</v>
      </c>
      <c r="C37" s="6">
        <v>0</v>
      </c>
      <c r="D37" s="6">
        <v>8.1999999999999993</v>
      </c>
      <c r="E37" s="25"/>
      <c r="F37" s="25">
        <f t="shared" si="1"/>
        <v>8.1999999999999993</v>
      </c>
    </row>
    <row r="38" spans="1:13" x14ac:dyDescent="0.25"/>
    <row r="39" spans="1:13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s="12" customFormat="1" hidden="1" x14ac:dyDescent="0.25">
      <c r="A46" s="20"/>
      <c r="B46" s="21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</row>
    <row r="47" spans="1:13" s="12" customFormat="1" hidden="1" x14ac:dyDescent="0.25">
      <c r="A47" s="20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4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hidden="1" x14ac:dyDescent="0.25"/>
    <row r="78" spans="1:13" hidden="1" x14ac:dyDescent="0.25"/>
    <row r="79" spans="1:13" hidden="1" x14ac:dyDescent="0.25"/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hidden="1" x14ac:dyDescent="0.25"/>
    <row r="97" spans="1:13" hidden="1" x14ac:dyDescent="0.25"/>
    <row r="98" spans="1:13" x14ac:dyDescent="0.25"/>
    <row r="99" spans="1:13" x14ac:dyDescent="0.25"/>
    <row r="100" spans="1:13" x14ac:dyDescent="0.25"/>
    <row r="101" spans="1:13" x14ac:dyDescent="0.25"/>
    <row r="102" spans="1:13" s="14" customFormat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x14ac:dyDescent="0.25"/>
    <row r="104" spans="1:13" x14ac:dyDescent="0.25"/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01.05.2023             </vt:lpstr>
      <vt:lpstr>на 01.04.2023            </vt:lpstr>
      <vt:lpstr>на 01.03.2023            </vt:lpstr>
      <vt:lpstr>на 01.02.2023  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2023-05-03T08:07:44Z</cp:lastPrinted>
  <dcterms:created xsi:type="dcterms:W3CDTF">2013-06-21T00:40:31Z</dcterms:created>
  <dcterms:modified xsi:type="dcterms:W3CDTF">2023-05-03T08:10:44Z</dcterms:modified>
</cp:coreProperties>
</file>