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.FUKANSK\Desktop\"/>
    </mc:Choice>
  </mc:AlternateContent>
  <bookViews>
    <workbookView xWindow="0" yWindow="0" windowWidth="28800" windowHeight="12435"/>
  </bookViews>
  <sheets>
    <sheet name="на 01.05.2026  " sheetId="137" r:id="rId1"/>
    <sheet name="на 01.04.2026  " sheetId="136" r:id="rId2"/>
    <sheet name="на 01.03.2026 " sheetId="135" r:id="rId3"/>
    <sheet name="на 01.02.2026" sheetId="134" r:id="rId4"/>
  </sheets>
  <calcPr calcId="152511"/>
</workbook>
</file>

<file path=xl/calcChain.xml><?xml version="1.0" encoding="utf-8"?>
<calcChain xmlns="http://schemas.openxmlformats.org/spreadsheetml/2006/main">
  <c r="D46" i="137" l="1"/>
  <c r="F60" i="137"/>
  <c r="F59" i="137"/>
  <c r="F58" i="137"/>
  <c r="F56" i="137"/>
  <c r="F54" i="137"/>
  <c r="F52" i="137"/>
  <c r="F51" i="137"/>
  <c r="F50" i="137"/>
  <c r="F48" i="137"/>
  <c r="F45" i="137"/>
  <c r="F43" i="137"/>
  <c r="F42" i="137"/>
  <c r="F41" i="137"/>
  <c r="F39" i="137"/>
  <c r="F38" i="137"/>
  <c r="F37" i="137"/>
  <c r="F36" i="137"/>
  <c r="F34" i="137"/>
  <c r="F33" i="137"/>
  <c r="F32" i="137"/>
  <c r="F30" i="137"/>
  <c r="F29" i="137"/>
  <c r="F28" i="137"/>
  <c r="F27" i="137"/>
  <c r="F26" i="137"/>
  <c r="F25" i="137"/>
  <c r="F24" i="137"/>
  <c r="F23" i="137"/>
  <c r="F22" i="137"/>
  <c r="F21" i="137"/>
  <c r="F20" i="137"/>
  <c r="F18" i="137"/>
  <c r="F17" i="137"/>
  <c r="F16" i="137"/>
  <c r="F15" i="137"/>
  <c r="F14" i="137"/>
  <c r="F13" i="137"/>
  <c r="F12" i="137"/>
  <c r="F11" i="137"/>
  <c r="F10" i="137"/>
  <c r="F9" i="137"/>
  <c r="E60" i="137"/>
  <c r="E50" i="137"/>
  <c r="E42" i="137"/>
  <c r="E41" i="137"/>
  <c r="E39" i="137"/>
  <c r="E38" i="137"/>
  <c r="E36" i="137"/>
  <c r="E34" i="137"/>
  <c r="E33" i="137"/>
  <c r="E29" i="137"/>
  <c r="E28" i="137"/>
  <c r="E27" i="137"/>
  <c r="E26" i="137"/>
  <c r="E25" i="137"/>
  <c r="E23" i="137"/>
  <c r="E22" i="137"/>
  <c r="E21" i="137"/>
  <c r="E20" i="137"/>
  <c r="E17" i="137"/>
  <c r="E16" i="137"/>
  <c r="E13" i="137"/>
  <c r="E12" i="137"/>
  <c r="E11" i="137"/>
  <c r="E9" i="137"/>
  <c r="D57" i="137"/>
  <c r="C57" i="137"/>
  <c r="F57" i="137" s="1"/>
  <c r="C46" i="137"/>
  <c r="F46" i="137" s="1"/>
  <c r="D44" i="137"/>
  <c r="C44" i="137"/>
  <c r="F44" i="137" s="1"/>
  <c r="C40" i="137"/>
  <c r="D35" i="137"/>
  <c r="F35" i="137" s="1"/>
  <c r="C35" i="137"/>
  <c r="D31" i="137"/>
  <c r="D19" i="137"/>
  <c r="F19" i="137" s="1"/>
  <c r="D8" i="137"/>
  <c r="E8" i="137" s="1"/>
  <c r="C8" i="137"/>
  <c r="D59" i="137"/>
  <c r="C59" i="137"/>
  <c r="E59" i="137" s="1"/>
  <c r="D55" i="137"/>
  <c r="F55" i="137" s="1"/>
  <c r="C55" i="137"/>
  <c r="D53" i="137"/>
  <c r="F53" i="137" s="1"/>
  <c r="C53" i="137"/>
  <c r="D49" i="137"/>
  <c r="E49" i="137" s="1"/>
  <c r="C49" i="137"/>
  <c r="D40" i="137"/>
  <c r="F40" i="137" s="1"/>
  <c r="C31" i="137"/>
  <c r="F31" i="137" s="1"/>
  <c r="C19" i="137"/>
  <c r="E40" i="137" l="1"/>
  <c r="E35" i="137"/>
  <c r="E31" i="137"/>
  <c r="F49" i="137"/>
  <c r="E19" i="137"/>
  <c r="F8" i="137"/>
  <c r="F50" i="136"/>
  <c r="F49" i="136"/>
  <c r="F48" i="136"/>
  <c r="F47" i="136"/>
  <c r="F46" i="136"/>
  <c r="F45" i="136"/>
  <c r="F44" i="136"/>
  <c r="F43" i="136"/>
  <c r="F42" i="136"/>
  <c r="F41" i="136"/>
  <c r="F40" i="136"/>
  <c r="F39" i="136"/>
  <c r="F38" i="136"/>
  <c r="F37" i="136"/>
  <c r="F36" i="136"/>
  <c r="F35" i="136"/>
  <c r="F34" i="136"/>
  <c r="F33" i="136"/>
  <c r="F32" i="136"/>
  <c r="F31" i="136"/>
  <c r="F30" i="136"/>
  <c r="F29" i="136"/>
  <c r="F28" i="136"/>
  <c r="F27" i="136"/>
  <c r="F26" i="136"/>
  <c r="F25" i="136"/>
  <c r="F24" i="136"/>
  <c r="F23" i="136"/>
  <c r="F22" i="136"/>
  <c r="F21" i="136"/>
  <c r="F20" i="136"/>
  <c r="F19" i="136"/>
  <c r="F18" i="136"/>
  <c r="F17" i="136"/>
  <c r="F16" i="136"/>
  <c r="F15" i="136"/>
  <c r="F14" i="136"/>
  <c r="F13" i="136"/>
  <c r="F12" i="136"/>
  <c r="F11" i="136"/>
  <c r="F10" i="136"/>
  <c r="F9" i="136"/>
  <c r="E42" i="136"/>
  <c r="E41" i="136"/>
  <c r="E40" i="136"/>
  <c r="E39" i="136"/>
  <c r="E38" i="136"/>
  <c r="E35" i="136"/>
  <c r="E34" i="136"/>
  <c r="E32" i="136"/>
  <c r="E31" i="136"/>
  <c r="E28" i="136"/>
  <c r="E27" i="136"/>
  <c r="E26" i="136"/>
  <c r="E25" i="136"/>
  <c r="E24" i="136"/>
  <c r="E22" i="136"/>
  <c r="E21" i="136"/>
  <c r="E20" i="136"/>
  <c r="E19" i="136"/>
  <c r="E18" i="136"/>
  <c r="E13" i="136"/>
  <c r="E11" i="136"/>
  <c r="D45" i="136"/>
  <c r="C45" i="136"/>
  <c r="D18" i="136"/>
  <c r="D8" i="136"/>
  <c r="D49" i="136"/>
  <c r="C49" i="136"/>
  <c r="D47" i="136"/>
  <c r="C47" i="136"/>
  <c r="D41" i="136"/>
  <c r="C41" i="136"/>
  <c r="D38" i="136"/>
  <c r="C38" i="136"/>
  <c r="D34" i="136"/>
  <c r="C34" i="136"/>
  <c r="D31" i="136"/>
  <c r="C31" i="136"/>
  <c r="C18" i="136"/>
  <c r="C8" i="136"/>
  <c r="F8" i="136" l="1"/>
  <c r="F45" i="135"/>
  <c r="F44" i="135"/>
  <c r="D44" i="135"/>
  <c r="C44" i="135"/>
  <c r="F43" i="135"/>
  <c r="F42" i="135"/>
  <c r="F41" i="135"/>
  <c r="F40" i="135"/>
  <c r="F39" i="135"/>
  <c r="F38" i="135"/>
  <c r="F37" i="135"/>
  <c r="F36" i="135"/>
  <c r="F35" i="135"/>
  <c r="F34" i="135"/>
  <c r="F33" i="135"/>
  <c r="F32" i="135"/>
  <c r="F31" i="135"/>
  <c r="F30" i="135"/>
  <c r="F29" i="135"/>
  <c r="F28" i="135"/>
  <c r="F27" i="135"/>
  <c r="F26" i="135"/>
  <c r="F25" i="135"/>
  <c r="F24" i="135"/>
  <c r="F23" i="135"/>
  <c r="F22" i="135"/>
  <c r="F21" i="135"/>
  <c r="F20" i="135"/>
  <c r="F19" i="135"/>
  <c r="F18" i="135"/>
  <c r="F17" i="135"/>
  <c r="F16" i="135"/>
  <c r="F15" i="135"/>
  <c r="F14" i="135"/>
  <c r="F13" i="135"/>
  <c r="F12" i="135"/>
  <c r="F11" i="135"/>
  <c r="F10" i="135"/>
  <c r="F9" i="135"/>
  <c r="E39" i="135"/>
  <c r="E38" i="135"/>
  <c r="E37" i="135"/>
  <c r="E36" i="135"/>
  <c r="E35" i="135"/>
  <c r="E32" i="135"/>
  <c r="E31" i="135"/>
  <c r="E29" i="135"/>
  <c r="E28" i="135"/>
  <c r="E26" i="135"/>
  <c r="E25" i="135"/>
  <c r="E24" i="135"/>
  <c r="E23" i="135"/>
  <c r="E22" i="135"/>
  <c r="E20" i="135"/>
  <c r="E19" i="135"/>
  <c r="E18" i="135"/>
  <c r="E17" i="135"/>
  <c r="E16" i="135"/>
  <c r="E13" i="135"/>
  <c r="C38" i="135"/>
  <c r="D38" i="135"/>
  <c r="D31" i="135"/>
  <c r="D28" i="135"/>
  <c r="C28" i="135"/>
  <c r="D16" i="135"/>
  <c r="D8" i="135"/>
  <c r="D42" i="135"/>
  <c r="C42" i="135"/>
  <c r="D35" i="135"/>
  <c r="C35" i="135"/>
  <c r="C31" i="135"/>
  <c r="C16" i="135"/>
  <c r="C8" i="135"/>
  <c r="E8" i="135" l="1"/>
  <c r="F8" i="135"/>
  <c r="D36" i="134"/>
  <c r="F36" i="134" s="1"/>
  <c r="F38" i="134"/>
  <c r="F37" i="134"/>
  <c r="F35" i="134"/>
  <c r="F34" i="134"/>
  <c r="F32" i="134"/>
  <c r="F31" i="134"/>
  <c r="F30" i="134"/>
  <c r="F29" i="134"/>
  <c r="F28" i="134"/>
  <c r="F27" i="134"/>
  <c r="F26" i="134"/>
  <c r="F25" i="134"/>
  <c r="F24" i="134"/>
  <c r="F23" i="134"/>
  <c r="F22" i="134"/>
  <c r="F21" i="134"/>
  <c r="F20" i="134"/>
  <c r="F19" i="134"/>
  <c r="F18" i="134"/>
  <c r="F17" i="134"/>
  <c r="F16" i="134"/>
  <c r="F15" i="134"/>
  <c r="F14" i="134"/>
  <c r="F13" i="134"/>
  <c r="F12" i="134"/>
  <c r="F11" i="134"/>
  <c r="F10" i="134"/>
  <c r="F9" i="134"/>
  <c r="E34" i="134"/>
  <c r="E31" i="134"/>
  <c r="E30" i="134"/>
  <c r="E27" i="134"/>
  <c r="E25" i="134"/>
  <c r="E22" i="134"/>
  <c r="E21" i="134"/>
  <c r="E20" i="134"/>
  <c r="E19" i="134"/>
  <c r="E18" i="134"/>
  <c r="E16" i="134"/>
  <c r="E15" i="134"/>
  <c r="E13" i="134"/>
  <c r="E12" i="134"/>
  <c r="C36" i="134"/>
  <c r="D33" i="134"/>
  <c r="F33" i="134" s="1"/>
  <c r="C33" i="134"/>
  <c r="D30" i="134"/>
  <c r="C30" i="134"/>
  <c r="D25" i="134"/>
  <c r="D12" i="134"/>
  <c r="C12" i="134"/>
  <c r="E33" i="134" l="1"/>
  <c r="D8" i="134"/>
  <c r="C8" i="134"/>
  <c r="C25" i="134" l="1"/>
  <c r="F8" i="134"/>
  <c r="E8" i="134" l="1"/>
</calcChain>
</file>

<file path=xl/sharedStrings.xml><?xml version="1.0" encoding="utf-8"?>
<sst xmlns="http://schemas.openxmlformats.org/spreadsheetml/2006/main" count="206" uniqueCount="67">
  <si>
    <t>п/п</t>
  </si>
  <si>
    <t>Наименование показателей бюджетной классификации</t>
  </si>
  <si>
    <t>Всего</t>
  </si>
  <si>
    <t>по отношению к годовому поступлению доходов</t>
  </si>
  <si>
    <t>%</t>
  </si>
  <si>
    <t>Отклонение</t>
  </si>
  <si>
    <t>(тыс. руб.)</t>
  </si>
  <si>
    <t>Безвозмездные поступления от других бюджетов бюджетной системы Российской Федерации</t>
  </si>
  <si>
    <t xml:space="preserve">Государственная пошлина за выдачу разрешения на установку рекламной конструкции 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</si>
  <si>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</si>
  <si>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01.02.2026 года</t>
  </si>
  <si>
    <t>Исполнено на 01.02.2026г.</t>
  </si>
  <si>
    <t>Годовой прогноз поступления доходов на 01.02.2026г.</t>
  </si>
  <si>
    <t>Администрация Канского муниципального округа</t>
  </si>
  <si>
    <t>Комитет по управлению муниципальным имуществом Администрации Канского муниципального округа</t>
  </si>
  <si>
    <t>Финансовое управление Администрации Канского муниципального округа</t>
  </si>
  <si>
    <t>Управление образования Администрации Канского муниципального округа</t>
  </si>
  <si>
    <t>Управление строительства и жилищно-коммунального хозяйства Администрации Канского муниципального округа</t>
  </si>
  <si>
    <t xml:space="preserve">Управление градостроительства Администрации Канского муниципального округа 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</si>
  <si>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</si>
  <si>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</si>
  <si>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</si>
  <si>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</si>
  <si>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казну муниципальных округов (за исключением земельных участков)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</si>
  <si>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</si>
  <si>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</si>
  <si>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</si>
  <si>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</si>
  <si>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</si>
  <si>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</si>
  <si>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</si>
  <si>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Невыясненные поступления, зачисляемые в бюджеты муниципальных округов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</si>
  <si>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</si>
  <si>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</si>
  <si>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Прочие безвозмездные поступления в бюджеты муниципальных округов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</si>
  <si>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</si>
  <si>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</si>
  <si>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01.03.2026 года</t>
  </si>
  <si>
    <t>Исполнено на 01.03.2026г.</t>
  </si>
  <si>
    <t>Годовой прогноз поступления доходов на 01.03.2026г.</t>
  </si>
  <si>
    <t>Администрация Браженского сельсовета Канского района Красноярского края</t>
  </si>
  <si>
    <t>Прочие доходы от компенсации затрат бюджетов муниципальных округов (возврат дебиторской задолженности прошлых лет за счет средств местного бюджета)</t>
  </si>
  <si>
    <t>Прочие доходы от оказания платных услуг (работ)</t>
  </si>
  <si>
    <t>Прочие доходы от компенсации затрат бюджетов муниципальных округов (возврат дебиторской задолженности прошлых лет за счет краевых денежных средств)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</si>
  <si>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</si>
  <si>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</si>
  <si>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</si>
  <si>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</si>
  <si>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Комитет по управлению муниципальным имуществом города Канска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</si>
  <si>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01.04.2026 года</t>
  </si>
  <si>
    <t>Исполнено на 01.04.2026г.</t>
  </si>
  <si>
    <t>Годовой прогноз поступления доходов на 01.04.2026г.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</si>
  <si>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</si>
  <si>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Платежи по искам о возмещении вреда, причиненного атмосферному воздуху, а также платежи, уплачиваемые при добровольном возмещении вреда, причиненного атмосферному воздуху,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</si>
  <si>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</si>
  <si>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Канский окружной Совет депутатов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</si>
  <si>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</si>
  <si>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Администрация Таеженского сельсовета Канского района Красноярского края</t>
  </si>
  <si>
    <t>св200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</si>
  <si>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01.05.2026 года</t>
  </si>
  <si>
    <t>Исполнено на 01.05.2026г.</t>
  </si>
  <si>
    <t>Годовой прогноз поступления доходов на 01.05.2026г.</t>
  </si>
  <si>
    <t>Платежи по искам о возмещении вреда, причиненного водным биологическим ресурсам, находящимся в собственности муниципального образования, а также платежи, уплачиваемые при добровольном возмещении вреда, причиненного водным биологическим ресурсам, находящимся в собственности муниципального образования (за исключением вреда, причиненного на особо охраняемых природных территориях)</t>
  </si>
  <si>
    <t>Инициативные платежи, зачисляемые в бюджеты муниципальных округов</t>
  </si>
  <si>
    <t>Отдел физической культуры и спорта Администрации Канского муниципального округа</t>
  </si>
  <si>
    <t>Управление по культуре и туризму Администрации Канского муниципального округа</t>
  </si>
  <si>
    <t>Администрация Сотниковского сельсовета Канского района Красноярского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</si>
</sst>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5"/>
  <sheetViews>
    <sheetView tabSelected="1" workbookViewId="0">
      <selection activeCell="B46" sqref="B46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7" t="s">
        <v>59</v>
      </c>
      <c r="B2" s="37"/>
      <c r="C2" s="37"/>
      <c r="D2" s="37"/>
      <c r="E2" s="37"/>
      <c r="F2" s="37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38" t="s">
        <v>0</v>
      </c>
      <c r="B5" s="39" t="s">
        <v>1</v>
      </c>
      <c r="C5" s="42" t="s">
        <v>61</v>
      </c>
      <c r="D5" s="42" t="s">
        <v>60</v>
      </c>
      <c r="E5" s="42"/>
      <c r="F5" s="42"/>
    </row>
    <row r="6" spans="1:13" ht="36" customHeight="1" x14ac:dyDescent="0.25">
      <c r="A6" s="38"/>
      <c r="B6" s="40"/>
      <c r="C6" s="42"/>
      <c r="D6" s="42" t="s">
        <v>2</v>
      </c>
      <c r="E6" s="42" t="s">
        <v>3</v>
      </c>
      <c r="F6" s="42"/>
    </row>
    <row r="7" spans="1:13" ht="25.5" customHeight="1" x14ac:dyDescent="0.25">
      <c r="A7" s="38"/>
      <c r="B7" s="41"/>
      <c r="C7" s="42"/>
      <c r="D7" s="42"/>
      <c r="E7" s="35" t="s">
        <v>4</v>
      </c>
      <c r="F7" s="35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SUM(C9:C18)</f>
        <v>1111.8999999999999</v>
      </c>
      <c r="D8" s="4">
        <f>SUM(D9:D18)</f>
        <v>988.7</v>
      </c>
      <c r="E8" s="4">
        <f>D8/C8*100</f>
        <v>88.919866894504921</v>
      </c>
      <c r="F8" s="4">
        <f>D8-C8</f>
        <v>-123.19999999999982</v>
      </c>
    </row>
    <row r="9" spans="1:13" ht="62.25" customHeight="1" x14ac:dyDescent="0.25">
      <c r="A9" s="3">
        <v>2</v>
      </c>
      <c r="B9" s="18" t="s">
        <v>19</v>
      </c>
      <c r="C9" s="35">
        <v>46.9</v>
      </c>
      <c r="D9" s="35">
        <v>1.8</v>
      </c>
      <c r="E9" s="35">
        <f t="shared" ref="E9:E60" si="0">D9/C9*100</f>
        <v>3.8379530916844353</v>
      </c>
      <c r="F9" s="35">
        <f t="shared" ref="F9:F60" si="1">D9-C9</f>
        <v>-45.1</v>
      </c>
    </row>
    <row r="10" spans="1:13" ht="19.5" customHeight="1" x14ac:dyDescent="0.25">
      <c r="A10" s="3">
        <v>3</v>
      </c>
      <c r="B10" s="18" t="s">
        <v>42</v>
      </c>
      <c r="C10" s="35">
        <v>0</v>
      </c>
      <c r="D10" s="35">
        <v>0.9</v>
      </c>
      <c r="E10" s="35"/>
      <c r="F10" s="35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35">
        <v>135</v>
      </c>
      <c r="D11" s="35">
        <v>10</v>
      </c>
      <c r="E11" s="35">
        <f t="shared" si="0"/>
        <v>7.4074074074074066</v>
      </c>
      <c r="F11" s="35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35">
        <v>613.4</v>
      </c>
      <c r="D12" s="35">
        <v>645.20000000000005</v>
      </c>
      <c r="E12" s="35">
        <f t="shared" si="0"/>
        <v>105.18421910661885</v>
      </c>
      <c r="F12" s="35">
        <f t="shared" si="1"/>
        <v>31.800000000000068</v>
      </c>
    </row>
    <row r="13" spans="1:13" ht="49.5" customHeight="1" x14ac:dyDescent="0.25">
      <c r="A13" s="3">
        <v>6</v>
      </c>
      <c r="B13" s="18" t="s">
        <v>9</v>
      </c>
      <c r="C13" s="35">
        <v>87.5</v>
      </c>
      <c r="D13" s="35">
        <v>11.9</v>
      </c>
      <c r="E13" s="35">
        <f t="shared" si="0"/>
        <v>13.600000000000001</v>
      </c>
      <c r="F13" s="35">
        <f t="shared" si="1"/>
        <v>-75.599999999999994</v>
      </c>
    </row>
    <row r="14" spans="1:13" ht="64.5" customHeight="1" x14ac:dyDescent="0.25">
      <c r="A14" s="3">
        <v>7</v>
      </c>
      <c r="B14" s="18" t="s">
        <v>52</v>
      </c>
      <c r="C14" s="35">
        <v>0</v>
      </c>
      <c r="D14" s="35">
        <v>5.5</v>
      </c>
      <c r="E14" s="35"/>
      <c r="F14" s="35">
        <f t="shared" si="1"/>
        <v>5.5</v>
      </c>
    </row>
    <row r="15" spans="1:13" ht="67.5" customHeight="1" x14ac:dyDescent="0.25">
      <c r="A15" s="3">
        <v>8</v>
      </c>
      <c r="B15" s="18" t="s">
        <v>44</v>
      </c>
      <c r="C15" s="35">
        <v>0</v>
      </c>
      <c r="D15" s="35">
        <v>57.2</v>
      </c>
      <c r="E15" s="35"/>
      <c r="F15" s="35">
        <f t="shared" si="1"/>
        <v>57.2</v>
      </c>
    </row>
    <row r="16" spans="1:13" ht="84" customHeight="1" x14ac:dyDescent="0.25">
      <c r="A16" s="3">
        <v>9</v>
      </c>
      <c r="B16" s="18" t="s">
        <v>53</v>
      </c>
      <c r="C16" s="35">
        <v>179.1</v>
      </c>
      <c r="D16" s="35">
        <v>179.1</v>
      </c>
      <c r="E16" s="35">
        <f t="shared" si="0"/>
        <v>100</v>
      </c>
      <c r="F16" s="35">
        <f t="shared" si="1"/>
        <v>0</v>
      </c>
    </row>
    <row r="17" spans="1:7" ht="80.25" customHeight="1" x14ac:dyDescent="0.25">
      <c r="A17" s="3">
        <v>10</v>
      </c>
      <c r="B17" s="18" t="s">
        <v>45</v>
      </c>
      <c r="C17" s="35">
        <v>50</v>
      </c>
      <c r="D17" s="35">
        <v>74.3</v>
      </c>
      <c r="E17" s="35">
        <f t="shared" si="0"/>
        <v>148.6</v>
      </c>
      <c r="F17" s="35">
        <f t="shared" si="1"/>
        <v>24.299999999999997</v>
      </c>
    </row>
    <row r="18" spans="1:7" ht="113.25" customHeight="1" x14ac:dyDescent="0.25">
      <c r="A18" s="3">
        <v>11</v>
      </c>
      <c r="B18" s="18" t="s">
        <v>62</v>
      </c>
      <c r="C18" s="35">
        <v>0</v>
      </c>
      <c r="D18" s="35">
        <v>2.8</v>
      </c>
      <c r="E18" s="35"/>
      <c r="F18" s="35">
        <f t="shared" si="1"/>
        <v>2.8</v>
      </c>
    </row>
    <row r="19" spans="1:7" s="9" customFormat="1" ht="31.5" customHeight="1" x14ac:dyDescent="0.2">
      <c r="A19" s="7">
        <v>12</v>
      </c>
      <c r="B19" s="21" t="s">
        <v>14</v>
      </c>
      <c r="C19" s="4">
        <f>C20+C21+C22+C23+C24+C25+C26+C27+C28+C29+C30</f>
        <v>59286.799999999996</v>
      </c>
      <c r="D19" s="4">
        <f>D20+D21+D22+D23+D24+D25+D26+D27+D28+D29+D30</f>
        <v>20509.199999999997</v>
      </c>
      <c r="E19" s="4">
        <f t="shared" si="0"/>
        <v>34.593197811317189</v>
      </c>
      <c r="F19" s="4">
        <f t="shared" si="1"/>
        <v>-38777.599999999999</v>
      </c>
    </row>
    <row r="20" spans="1:7" ht="78.75" customHeight="1" x14ac:dyDescent="0.25">
      <c r="A20" s="3">
        <v>13</v>
      </c>
      <c r="B20" s="18" t="s">
        <v>21</v>
      </c>
      <c r="C20" s="35">
        <v>32445.9</v>
      </c>
      <c r="D20" s="35">
        <v>10381.799999999999</v>
      </c>
      <c r="E20" s="35">
        <f t="shared" si="0"/>
        <v>31.997263136482573</v>
      </c>
      <c r="F20" s="35">
        <f t="shared" si="1"/>
        <v>-22064.100000000002</v>
      </c>
    </row>
    <row r="21" spans="1:7" ht="78.75" customHeight="1" x14ac:dyDescent="0.25">
      <c r="A21" s="3">
        <v>14</v>
      </c>
      <c r="B21" s="18" t="s">
        <v>22</v>
      </c>
      <c r="C21" s="35">
        <v>4797.7</v>
      </c>
      <c r="D21" s="35">
        <v>1564.2</v>
      </c>
      <c r="E21" s="35">
        <f t="shared" si="0"/>
        <v>32.603122329449533</v>
      </c>
      <c r="F21" s="35">
        <f t="shared" si="1"/>
        <v>-3233.5</v>
      </c>
    </row>
    <row r="22" spans="1:7" ht="33.75" customHeight="1" x14ac:dyDescent="0.25">
      <c r="A22" s="3">
        <v>15</v>
      </c>
      <c r="B22" s="18" t="s">
        <v>23</v>
      </c>
      <c r="C22" s="35">
        <v>5762.7</v>
      </c>
      <c r="D22" s="35">
        <v>1866.1</v>
      </c>
      <c r="E22" s="35">
        <f t="shared" si="0"/>
        <v>32.382390199038646</v>
      </c>
      <c r="F22" s="35">
        <f t="shared" si="1"/>
        <v>-3896.6</v>
      </c>
    </row>
    <row r="23" spans="1:7" ht="54.75" customHeight="1" x14ac:dyDescent="0.25">
      <c r="A23" s="3">
        <v>16</v>
      </c>
      <c r="B23" s="18" t="s">
        <v>54</v>
      </c>
      <c r="C23" s="35">
        <v>49.7</v>
      </c>
      <c r="D23" s="35">
        <v>1.2</v>
      </c>
      <c r="E23" s="35">
        <f t="shared" si="0"/>
        <v>2.4144869215291749</v>
      </c>
      <c r="F23" s="35">
        <f t="shared" si="1"/>
        <v>-48.5</v>
      </c>
    </row>
    <row r="24" spans="1:7" ht="48.75" customHeight="1" x14ac:dyDescent="0.25">
      <c r="A24" s="3">
        <v>17</v>
      </c>
      <c r="B24" s="18" t="s">
        <v>25</v>
      </c>
      <c r="C24" s="35">
        <v>75</v>
      </c>
      <c r="D24" s="35">
        <v>0</v>
      </c>
      <c r="E24" s="35"/>
      <c r="F24" s="35">
        <f t="shared" si="1"/>
        <v>-75</v>
      </c>
    </row>
    <row r="25" spans="1:7" ht="96.75" customHeight="1" x14ac:dyDescent="0.25">
      <c r="A25" s="3">
        <v>18</v>
      </c>
      <c r="B25" s="18" t="s">
        <v>26</v>
      </c>
      <c r="C25" s="35">
        <v>8488</v>
      </c>
      <c r="D25" s="35">
        <v>2987.1</v>
      </c>
      <c r="E25" s="35">
        <f t="shared" si="0"/>
        <v>35.192035815268611</v>
      </c>
      <c r="F25" s="35">
        <f t="shared" si="1"/>
        <v>-5500.9</v>
      </c>
    </row>
    <row r="26" spans="1:7" ht="31.5" customHeight="1" x14ac:dyDescent="0.25">
      <c r="A26" s="3">
        <v>19</v>
      </c>
      <c r="B26" s="18" t="s">
        <v>20</v>
      </c>
      <c r="C26" s="35">
        <v>1528.5</v>
      </c>
      <c r="D26" s="35">
        <v>922.8</v>
      </c>
      <c r="E26" s="35">
        <f t="shared" si="0"/>
        <v>60.372914622178605</v>
      </c>
      <c r="F26" s="35">
        <f t="shared" si="1"/>
        <v>-605.70000000000005</v>
      </c>
      <c r="G26" s="25"/>
    </row>
    <row r="27" spans="1:7" ht="100.5" customHeight="1" x14ac:dyDescent="0.25">
      <c r="A27" s="3">
        <v>20</v>
      </c>
      <c r="B27" s="18" t="s">
        <v>27</v>
      </c>
      <c r="C27" s="35">
        <v>2409.3000000000002</v>
      </c>
      <c r="D27" s="35">
        <v>403</v>
      </c>
      <c r="E27" s="35">
        <f t="shared" si="0"/>
        <v>16.726850122442201</v>
      </c>
      <c r="F27" s="35">
        <f t="shared" si="1"/>
        <v>-2006.3000000000002</v>
      </c>
    </row>
    <row r="28" spans="1:7" ht="50.25" customHeight="1" x14ac:dyDescent="0.25">
      <c r="A28" s="3">
        <v>21</v>
      </c>
      <c r="B28" s="18" t="s">
        <v>28</v>
      </c>
      <c r="C28" s="35">
        <v>3280</v>
      </c>
      <c r="D28" s="35">
        <v>1773.6</v>
      </c>
      <c r="E28" s="35">
        <f t="shared" si="0"/>
        <v>54.073170731707307</v>
      </c>
      <c r="F28" s="35">
        <f t="shared" si="1"/>
        <v>-1506.4</v>
      </c>
    </row>
    <row r="29" spans="1:7" ht="63.75" customHeight="1" x14ac:dyDescent="0.25">
      <c r="A29" s="3">
        <v>22</v>
      </c>
      <c r="B29" s="18" t="s">
        <v>29</v>
      </c>
      <c r="C29" s="35">
        <v>450</v>
      </c>
      <c r="D29" s="35">
        <v>190.8</v>
      </c>
      <c r="E29" s="35">
        <f t="shared" si="0"/>
        <v>42.400000000000006</v>
      </c>
      <c r="F29" s="35">
        <f t="shared" si="1"/>
        <v>-259.2</v>
      </c>
    </row>
    <row r="30" spans="1:7" ht="78.75" customHeight="1" x14ac:dyDescent="0.25">
      <c r="A30" s="3">
        <v>23</v>
      </c>
      <c r="B30" s="18" t="s">
        <v>30</v>
      </c>
      <c r="C30" s="35">
        <v>0</v>
      </c>
      <c r="D30" s="35">
        <v>418.6</v>
      </c>
      <c r="E30" s="35"/>
      <c r="F30" s="35">
        <f t="shared" si="1"/>
        <v>418.6</v>
      </c>
    </row>
    <row r="31" spans="1:7" s="9" customFormat="1" ht="30.75" customHeight="1" x14ac:dyDescent="0.2">
      <c r="A31" s="7">
        <v>24</v>
      </c>
      <c r="B31" s="21" t="s">
        <v>15</v>
      </c>
      <c r="C31" s="8">
        <f>C33+C34</f>
        <v>5573178.9000000004</v>
      </c>
      <c r="D31" s="8">
        <f>D33+D34+D32</f>
        <v>1729597.0999999999</v>
      </c>
      <c r="E31" s="4">
        <f t="shared" si="0"/>
        <v>31.03430072915836</v>
      </c>
      <c r="F31" s="4">
        <f t="shared" si="1"/>
        <v>-3843581.8000000007</v>
      </c>
    </row>
    <row r="32" spans="1:7" ht="30.75" customHeight="1" x14ac:dyDescent="0.25">
      <c r="A32" s="3">
        <v>25</v>
      </c>
      <c r="B32" s="18" t="s">
        <v>31</v>
      </c>
      <c r="C32" s="28">
        <v>0</v>
      </c>
      <c r="D32" s="28">
        <v>1.9</v>
      </c>
      <c r="E32" s="35"/>
      <c r="F32" s="35">
        <f t="shared" si="1"/>
        <v>1.9</v>
      </c>
    </row>
    <row r="33" spans="1:6" ht="31.5" x14ac:dyDescent="0.25">
      <c r="A33" s="3">
        <v>26</v>
      </c>
      <c r="B33" s="22" t="s">
        <v>7</v>
      </c>
      <c r="C33" s="11">
        <v>5606198.4000000004</v>
      </c>
      <c r="D33" s="35">
        <v>1762614.7</v>
      </c>
      <c r="E33" s="35">
        <f t="shared" si="0"/>
        <v>31.440462399618248</v>
      </c>
      <c r="F33" s="35">
        <f t="shared" si="1"/>
        <v>-3843583.7</v>
      </c>
    </row>
    <row r="34" spans="1:6" ht="47.25" x14ac:dyDescent="0.25">
      <c r="A34" s="3">
        <v>27</v>
      </c>
      <c r="B34" s="23" t="s">
        <v>33</v>
      </c>
      <c r="C34" s="35">
        <v>-33019.5</v>
      </c>
      <c r="D34" s="35">
        <v>-33019.5</v>
      </c>
      <c r="E34" s="35">
        <f t="shared" si="0"/>
        <v>100</v>
      </c>
      <c r="F34" s="35">
        <f t="shared" si="1"/>
        <v>0</v>
      </c>
    </row>
    <row r="35" spans="1:6" s="9" customFormat="1" ht="30.75" customHeight="1" x14ac:dyDescent="0.2">
      <c r="A35" s="7">
        <v>28</v>
      </c>
      <c r="B35" s="21" t="s">
        <v>16</v>
      </c>
      <c r="C35" s="4">
        <f>C36+C38+C39</f>
        <v>4620.7999999999993</v>
      </c>
      <c r="D35" s="4">
        <f>D36+D38+D39+D37</f>
        <v>3099.6</v>
      </c>
      <c r="E35" s="4">
        <f t="shared" si="0"/>
        <v>67.079293628808884</v>
      </c>
      <c r="F35" s="4">
        <f t="shared" si="1"/>
        <v>-1521.1999999999994</v>
      </c>
    </row>
    <row r="36" spans="1:6" ht="31.5" x14ac:dyDescent="0.25">
      <c r="A36" s="3">
        <v>29</v>
      </c>
      <c r="B36" s="22" t="s">
        <v>20</v>
      </c>
      <c r="C36" s="35">
        <v>222.1</v>
      </c>
      <c r="D36" s="35">
        <v>157.30000000000001</v>
      </c>
      <c r="E36" s="35">
        <f t="shared" si="0"/>
        <v>70.823953174245844</v>
      </c>
      <c r="F36" s="35">
        <f t="shared" si="1"/>
        <v>-64.799999999999983</v>
      </c>
    </row>
    <row r="37" spans="1:6" ht="31.5" x14ac:dyDescent="0.25">
      <c r="A37" s="3">
        <v>30</v>
      </c>
      <c r="B37" s="22" t="s">
        <v>31</v>
      </c>
      <c r="C37" s="35">
        <v>0</v>
      </c>
      <c r="D37" s="35">
        <v>337.4</v>
      </c>
      <c r="E37" s="35"/>
      <c r="F37" s="35">
        <f t="shared" si="1"/>
        <v>337.4</v>
      </c>
    </row>
    <row r="38" spans="1:6" ht="33" customHeight="1" x14ac:dyDescent="0.25">
      <c r="A38" s="3">
        <v>31</v>
      </c>
      <c r="B38" s="22" t="s">
        <v>34</v>
      </c>
      <c r="C38" s="35">
        <v>2239.1999999999998</v>
      </c>
      <c r="D38" s="35">
        <v>445.4</v>
      </c>
      <c r="E38" s="35">
        <f t="shared" si="0"/>
        <v>19.891032511611289</v>
      </c>
      <c r="F38" s="35">
        <f t="shared" si="1"/>
        <v>-1793.7999999999997</v>
      </c>
    </row>
    <row r="39" spans="1:6" ht="65.25" customHeight="1" x14ac:dyDescent="0.25">
      <c r="A39" s="3">
        <v>32</v>
      </c>
      <c r="B39" s="22" t="s">
        <v>46</v>
      </c>
      <c r="C39" s="35">
        <v>2159.5</v>
      </c>
      <c r="D39" s="35">
        <v>2159.5</v>
      </c>
      <c r="E39" s="35">
        <f t="shared" si="0"/>
        <v>100</v>
      </c>
      <c r="F39" s="35">
        <f t="shared" si="1"/>
        <v>0</v>
      </c>
    </row>
    <row r="40" spans="1:6" s="9" customFormat="1" ht="31.5" x14ac:dyDescent="0.2">
      <c r="A40" s="7">
        <v>33</v>
      </c>
      <c r="B40" s="21" t="s">
        <v>17</v>
      </c>
      <c r="C40" s="4">
        <f>C41+C42+C43</f>
        <v>15750.899999999998</v>
      </c>
      <c r="D40" s="4">
        <f>D41+D42</f>
        <v>2187.1</v>
      </c>
      <c r="E40" s="4">
        <f t="shared" si="0"/>
        <v>13.885555746020865</v>
      </c>
      <c r="F40" s="4">
        <f t="shared" si="1"/>
        <v>-13563.799999999997</v>
      </c>
    </row>
    <row r="41" spans="1:6" ht="79.5" customHeight="1" x14ac:dyDescent="0.25">
      <c r="A41" s="3">
        <v>34</v>
      </c>
      <c r="B41" s="18" t="s">
        <v>35</v>
      </c>
      <c r="C41" s="35">
        <v>13895.8</v>
      </c>
      <c r="D41" s="35">
        <v>2184.6</v>
      </c>
      <c r="E41" s="35">
        <f t="shared" si="0"/>
        <v>15.721297082571711</v>
      </c>
      <c r="F41" s="35">
        <f t="shared" si="1"/>
        <v>-11711.199999999999</v>
      </c>
    </row>
    <row r="42" spans="1:6" ht="48" customHeight="1" x14ac:dyDescent="0.25">
      <c r="A42" s="3">
        <v>35</v>
      </c>
      <c r="B42" s="22" t="s">
        <v>36</v>
      </c>
      <c r="C42" s="35">
        <v>52.3</v>
      </c>
      <c r="D42" s="35">
        <v>2.5</v>
      </c>
      <c r="E42" s="35">
        <f t="shared" si="0"/>
        <v>4.7801147227533463</v>
      </c>
      <c r="F42" s="35">
        <f t="shared" si="1"/>
        <v>-49.8</v>
      </c>
    </row>
    <row r="43" spans="1:6" ht="33" customHeight="1" x14ac:dyDescent="0.25">
      <c r="A43" s="3">
        <v>36</v>
      </c>
      <c r="B43" s="22" t="s">
        <v>63</v>
      </c>
      <c r="C43" s="35">
        <v>1802.8</v>
      </c>
      <c r="D43" s="35">
        <v>0</v>
      </c>
      <c r="E43" s="35"/>
      <c r="F43" s="35">
        <f t="shared" si="1"/>
        <v>-1802.8</v>
      </c>
    </row>
    <row r="44" spans="1:6" s="9" customFormat="1" ht="33" customHeight="1" x14ac:dyDescent="0.2">
      <c r="A44" s="7">
        <v>37</v>
      </c>
      <c r="B44" s="43" t="s">
        <v>64</v>
      </c>
      <c r="C44" s="4">
        <f>C45</f>
        <v>125</v>
      </c>
      <c r="D44" s="4">
        <f>D45</f>
        <v>0</v>
      </c>
      <c r="E44" s="4"/>
      <c r="F44" s="4">
        <f t="shared" si="1"/>
        <v>-125</v>
      </c>
    </row>
    <row r="45" spans="1:6" ht="33" customHeight="1" x14ac:dyDescent="0.25">
      <c r="A45" s="3">
        <v>38</v>
      </c>
      <c r="B45" s="22" t="s">
        <v>63</v>
      </c>
      <c r="C45" s="35">
        <v>125</v>
      </c>
      <c r="D45" s="35">
        <v>0</v>
      </c>
      <c r="E45" s="35"/>
      <c r="F45" s="35">
        <f t="shared" si="1"/>
        <v>-125</v>
      </c>
    </row>
    <row r="46" spans="1:6" s="9" customFormat="1" ht="33" customHeight="1" x14ac:dyDescent="0.2">
      <c r="A46" s="7">
        <v>39</v>
      </c>
      <c r="B46" s="43" t="s">
        <v>65</v>
      </c>
      <c r="C46" s="4">
        <f>C48</f>
        <v>1070.4000000000001</v>
      </c>
      <c r="D46" s="4">
        <f>D47</f>
        <v>6</v>
      </c>
      <c r="E46" s="4"/>
      <c r="F46" s="4">
        <f t="shared" si="1"/>
        <v>-1064.4000000000001</v>
      </c>
    </row>
    <row r="47" spans="1:6" ht="33" customHeight="1" x14ac:dyDescent="0.25">
      <c r="A47" s="3">
        <v>40</v>
      </c>
      <c r="B47" s="22" t="s">
        <v>31</v>
      </c>
      <c r="C47" s="35">
        <v>0</v>
      </c>
      <c r="D47" s="35">
        <v>6</v>
      </c>
      <c r="E47" s="35"/>
      <c r="F47" s="35"/>
    </row>
    <row r="48" spans="1:6" ht="33" customHeight="1" x14ac:dyDescent="0.25">
      <c r="A48" s="3">
        <v>41</v>
      </c>
      <c r="B48" s="22" t="s">
        <v>63</v>
      </c>
      <c r="C48" s="35">
        <v>1070.4000000000001</v>
      </c>
      <c r="D48" s="35">
        <v>0</v>
      </c>
      <c r="E48" s="35"/>
      <c r="F48" s="35">
        <f t="shared" si="1"/>
        <v>-1070.4000000000001</v>
      </c>
    </row>
    <row r="49" spans="1:6" s="9" customFormat="1" ht="30" customHeight="1" x14ac:dyDescent="0.2">
      <c r="A49" s="7">
        <v>42</v>
      </c>
      <c r="B49" s="21" t="s">
        <v>18</v>
      </c>
      <c r="C49" s="5">
        <f>C50+C52</f>
        <v>118</v>
      </c>
      <c r="D49" s="5">
        <f>D50+D51+D52</f>
        <v>11.3</v>
      </c>
      <c r="E49" s="4">
        <f t="shared" si="0"/>
        <v>9.5762711864406782</v>
      </c>
      <c r="F49" s="4">
        <f t="shared" si="1"/>
        <v>-106.7</v>
      </c>
    </row>
    <row r="50" spans="1:6" ht="32.25" customHeight="1" x14ac:dyDescent="0.25">
      <c r="A50" s="3">
        <v>43</v>
      </c>
      <c r="B50" s="18" t="s">
        <v>8</v>
      </c>
      <c r="C50" s="6">
        <v>70</v>
      </c>
      <c r="D50" s="6">
        <v>5</v>
      </c>
      <c r="E50" s="35">
        <f t="shared" si="0"/>
        <v>7.1428571428571423</v>
      </c>
      <c r="F50" s="35">
        <f t="shared" si="1"/>
        <v>-65</v>
      </c>
    </row>
    <row r="51" spans="1:6" ht="141.75" customHeight="1" x14ac:dyDescent="0.25">
      <c r="A51" s="3">
        <v>44</v>
      </c>
      <c r="B51" s="18" t="s">
        <v>47</v>
      </c>
      <c r="C51" s="6">
        <v>0</v>
      </c>
      <c r="D51" s="6">
        <v>6.3</v>
      </c>
      <c r="E51" s="35"/>
      <c r="F51" s="35">
        <f t="shared" si="1"/>
        <v>6.3</v>
      </c>
    </row>
    <row r="52" spans="1:6" ht="98.25" customHeight="1" x14ac:dyDescent="0.25">
      <c r="A52" s="3">
        <v>45</v>
      </c>
      <c r="B52" s="18" t="s">
        <v>26</v>
      </c>
      <c r="C52" s="6">
        <v>48</v>
      </c>
      <c r="D52" s="6">
        <v>0</v>
      </c>
      <c r="E52" s="35"/>
      <c r="F52" s="35">
        <f t="shared" si="1"/>
        <v>-48</v>
      </c>
    </row>
    <row r="53" spans="1:6" s="9" customFormat="1" ht="16.5" customHeight="1" x14ac:dyDescent="0.2">
      <c r="A53" s="7">
        <v>46</v>
      </c>
      <c r="B53" s="21" t="s">
        <v>55</v>
      </c>
      <c r="C53" s="5">
        <f>C54</f>
        <v>0</v>
      </c>
      <c r="D53" s="5">
        <f>D54</f>
        <v>0.6</v>
      </c>
      <c r="E53" s="4"/>
      <c r="F53" s="4">
        <f t="shared" si="1"/>
        <v>0.6</v>
      </c>
    </row>
    <row r="54" spans="1:6" ht="47.25" customHeight="1" x14ac:dyDescent="0.25">
      <c r="A54" s="3">
        <v>47</v>
      </c>
      <c r="B54" s="18" t="s">
        <v>41</v>
      </c>
      <c r="C54" s="6">
        <v>0</v>
      </c>
      <c r="D54" s="6">
        <v>0.6</v>
      </c>
      <c r="E54" s="35"/>
      <c r="F54" s="35">
        <f t="shared" si="1"/>
        <v>0.6</v>
      </c>
    </row>
    <row r="55" spans="1:6" s="9" customFormat="1" ht="30.75" customHeight="1" x14ac:dyDescent="0.2">
      <c r="A55" s="7">
        <v>48</v>
      </c>
      <c r="B55" s="21" t="s">
        <v>40</v>
      </c>
      <c r="C55" s="5">
        <f>C56</f>
        <v>0</v>
      </c>
      <c r="D55" s="5">
        <f>D56</f>
        <v>1.7</v>
      </c>
      <c r="E55" s="4"/>
      <c r="F55" s="4">
        <f t="shared" si="1"/>
        <v>1.7</v>
      </c>
    </row>
    <row r="56" spans="1:6" ht="47.25" customHeight="1" x14ac:dyDescent="0.25">
      <c r="A56" s="3">
        <v>49</v>
      </c>
      <c r="B56" s="18" t="s">
        <v>41</v>
      </c>
      <c r="C56" s="6">
        <v>0</v>
      </c>
      <c r="D56" s="6">
        <v>1.7</v>
      </c>
      <c r="E56" s="35"/>
      <c r="F56" s="35">
        <f t="shared" si="1"/>
        <v>1.7</v>
      </c>
    </row>
    <row r="57" spans="1:6" s="9" customFormat="1" ht="33" customHeight="1" x14ac:dyDescent="0.2">
      <c r="A57" s="7">
        <v>50</v>
      </c>
      <c r="B57" s="36" t="s">
        <v>57</v>
      </c>
      <c r="C57" s="5">
        <f>C58</f>
        <v>0</v>
      </c>
      <c r="D57" s="5">
        <f>D58</f>
        <v>7.6</v>
      </c>
      <c r="E57" s="4"/>
      <c r="F57" s="4">
        <f t="shared" si="1"/>
        <v>7.6</v>
      </c>
    </row>
    <row r="58" spans="1:6" ht="47.25" customHeight="1" x14ac:dyDescent="0.25">
      <c r="A58" s="3">
        <v>51</v>
      </c>
      <c r="B58" s="18" t="s">
        <v>56</v>
      </c>
      <c r="C58" s="6">
        <v>0</v>
      </c>
      <c r="D58" s="6">
        <v>7.6</v>
      </c>
      <c r="E58" s="35"/>
      <c r="F58" s="35">
        <f t="shared" si="1"/>
        <v>7.6</v>
      </c>
    </row>
    <row r="59" spans="1:6" s="9" customFormat="1" ht="31.5" x14ac:dyDescent="0.2">
      <c r="A59" s="7">
        <v>52</v>
      </c>
      <c r="B59" s="36" t="s">
        <v>66</v>
      </c>
      <c r="C59" s="33">
        <f>C60</f>
        <v>-15.4</v>
      </c>
      <c r="D59" s="33">
        <f>D60</f>
        <v>-15.4</v>
      </c>
      <c r="E59" s="4">
        <f t="shared" si="0"/>
        <v>100</v>
      </c>
      <c r="F59" s="4">
        <f t="shared" si="1"/>
        <v>0</v>
      </c>
    </row>
    <row r="60" spans="1:6" ht="30.75" customHeight="1" x14ac:dyDescent="0.25">
      <c r="A60" s="3">
        <v>53</v>
      </c>
      <c r="B60" s="18" t="s">
        <v>63</v>
      </c>
      <c r="C60" s="32">
        <v>-15.4</v>
      </c>
      <c r="D60" s="32">
        <v>-15.4</v>
      </c>
      <c r="E60" s="35">
        <f t="shared" si="0"/>
        <v>100</v>
      </c>
      <c r="F60" s="35">
        <f t="shared" si="1"/>
        <v>0</v>
      </c>
    </row>
    <row r="61" spans="1:6" hidden="1" x14ac:dyDescent="0.25"/>
    <row r="62" spans="1:6" hidden="1" x14ac:dyDescent="0.25"/>
    <row r="63" spans="1:6" hidden="1" x14ac:dyDescent="0.25"/>
    <row r="64" spans="1:6" hidden="1" x14ac:dyDescent="0.25"/>
    <row r="65" spans="1:13" hidden="1" x14ac:dyDescent="0.25"/>
    <row r="66" spans="1:13" hidden="1" x14ac:dyDescent="0.25"/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idden="1" x14ac:dyDescent="0.25">
      <c r="A73" s="16"/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idden="1" x14ac:dyDescent="0.25">
      <c r="A74" s="16"/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idden="1" x14ac:dyDescent="0.25">
      <c r="A75" s="16"/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idden="1" x14ac:dyDescent="0.25">
      <c r="A76" s="16"/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idden="1" x14ac:dyDescent="0.25">
      <c r="A77" s="16"/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idden="1" x14ac:dyDescent="0.25">
      <c r="A78" s="16"/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idden="1" x14ac:dyDescent="0.25">
      <c r="A79" s="16"/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idden="1" x14ac:dyDescent="0.25">
      <c r="A80" s="16"/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idden="1" x14ac:dyDescent="0.25">
      <c r="A81" s="16"/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idden="1" x14ac:dyDescent="0.25">
      <c r="A82" s="16"/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hidden="1" x14ac:dyDescent="0.25"/>
    <row r="99" spans="2:13" hidden="1" x14ac:dyDescent="0.25"/>
    <row r="100" spans="2:13" hidden="1" x14ac:dyDescent="0.25"/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s="16" customFormat="1" hidden="1" x14ac:dyDescent="0.25"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2:13" s="16" customFormat="1" hidden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s="16" customFormat="1" hidden="1" x14ac:dyDescent="0.25"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2:13" s="16" customFormat="1" hidden="1" x14ac:dyDescent="0.25"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2:13" s="16" customFormat="1" hidden="1" x14ac:dyDescent="0.25"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2:13" s="16" customFormat="1" hidden="1" x14ac:dyDescent="0.25"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2:13" s="16" customFormat="1" hidden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s="16" customFormat="1" hidden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2:13" s="16" customFormat="1" hidden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2:13" s="16" customFormat="1" hidden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2:13" hidden="1" x14ac:dyDescent="0.25"/>
    <row r="118" spans="2:13" ht="0.75" customHeight="1" x14ac:dyDescent="0.25"/>
    <row r="119" spans="2:13" x14ac:dyDescent="0.25"/>
    <row r="120" spans="2:13" x14ac:dyDescent="0.25"/>
    <row r="121" spans="2:13" x14ac:dyDescent="0.25"/>
    <row r="122" spans="2:13" x14ac:dyDescent="0.25"/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x14ac:dyDescent="0.25"/>
    <row r="125" spans="2:13" x14ac:dyDescent="0.25"/>
    <row r="126" spans="2:13" x14ac:dyDescent="0.25"/>
    <row r="127" spans="2:13" x14ac:dyDescent="0.25"/>
    <row r="128" spans="2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s="16" customFormat="1" x14ac:dyDescent="0.25"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2:13" s="16" customFormat="1" x14ac:dyDescent="0.25"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x14ac:dyDescent="0.25"/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x14ac:dyDescent="0.25"/>
    <row r="147" spans="2:13" x14ac:dyDescent="0.25"/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x14ac:dyDescent="0.25"/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x14ac:dyDescent="0.25"/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4"/>
  <sheetViews>
    <sheetView topLeftCell="A22" workbookViewId="0">
      <selection activeCell="B30" sqref="B30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7" t="s">
        <v>49</v>
      </c>
      <c r="B2" s="37"/>
      <c r="C2" s="37"/>
      <c r="D2" s="37"/>
      <c r="E2" s="37"/>
      <c r="F2" s="37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38" t="s">
        <v>0</v>
      </c>
      <c r="B5" s="39" t="s">
        <v>1</v>
      </c>
      <c r="C5" s="42" t="s">
        <v>51</v>
      </c>
      <c r="D5" s="42" t="s">
        <v>50</v>
      </c>
      <c r="E5" s="42"/>
      <c r="F5" s="42"/>
    </row>
    <row r="6" spans="1:13" ht="36" customHeight="1" x14ac:dyDescent="0.25">
      <c r="A6" s="38"/>
      <c r="B6" s="40"/>
      <c r="C6" s="42"/>
      <c r="D6" s="42" t="s">
        <v>2</v>
      </c>
      <c r="E6" s="42" t="s">
        <v>3</v>
      </c>
      <c r="F6" s="42"/>
    </row>
    <row r="7" spans="1:13" ht="25.5" customHeight="1" x14ac:dyDescent="0.25">
      <c r="A7" s="38"/>
      <c r="B7" s="41"/>
      <c r="C7" s="42"/>
      <c r="D7" s="42"/>
      <c r="E7" s="29" t="s">
        <v>4</v>
      </c>
      <c r="F7" s="29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D9+D11+D13+D10+D12+D15+D17+D16+D14</f>
        <v>947.9</v>
      </c>
      <c r="E8" s="4" t="s">
        <v>58</v>
      </c>
      <c r="F8" s="4">
        <f>D8-C8</f>
        <v>678.5</v>
      </c>
    </row>
    <row r="9" spans="1:13" ht="62.25" customHeight="1" x14ac:dyDescent="0.25">
      <c r="A9" s="3">
        <v>2</v>
      </c>
      <c r="B9" s="18" t="s">
        <v>19</v>
      </c>
      <c r="C9" s="29">
        <v>46.9</v>
      </c>
      <c r="D9" s="29">
        <v>0</v>
      </c>
      <c r="E9" s="29"/>
      <c r="F9" s="29">
        <f t="shared" ref="F9:F50" si="0">D9-C9</f>
        <v>-46.9</v>
      </c>
    </row>
    <row r="10" spans="1:13" ht="19.5" customHeight="1" x14ac:dyDescent="0.25">
      <c r="A10" s="3">
        <v>3</v>
      </c>
      <c r="B10" s="18" t="s">
        <v>42</v>
      </c>
      <c r="C10" s="29">
        <v>0</v>
      </c>
      <c r="D10" s="29">
        <v>0.9</v>
      </c>
      <c r="E10" s="29"/>
      <c r="F10" s="29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9">
        <v>135</v>
      </c>
      <c r="D11" s="29">
        <v>10</v>
      </c>
      <c r="E11" s="29">
        <f t="shared" ref="E11:E42" si="1">D11/C11*100</f>
        <v>7.4074074074074066</v>
      </c>
      <c r="F11" s="29">
        <f t="shared" si="0"/>
        <v>-125</v>
      </c>
    </row>
    <row r="12" spans="1:13" ht="45.75" customHeight="1" x14ac:dyDescent="0.25">
      <c r="A12" s="3">
        <v>5</v>
      </c>
      <c r="B12" s="18" t="s">
        <v>43</v>
      </c>
      <c r="C12" s="29">
        <v>0</v>
      </c>
      <c r="D12" s="29">
        <v>613.4</v>
      </c>
      <c r="E12" s="29"/>
      <c r="F12" s="29">
        <f t="shared" si="0"/>
        <v>613.4</v>
      </c>
    </row>
    <row r="13" spans="1:13" ht="49.5" customHeight="1" x14ac:dyDescent="0.25">
      <c r="A13" s="3">
        <v>6</v>
      </c>
      <c r="B13" s="18" t="s">
        <v>9</v>
      </c>
      <c r="C13" s="29">
        <v>87.5</v>
      </c>
      <c r="D13" s="29">
        <v>10</v>
      </c>
      <c r="E13" s="29">
        <f t="shared" si="1"/>
        <v>11.428571428571429</v>
      </c>
      <c r="F13" s="29">
        <f t="shared" si="0"/>
        <v>-77.5</v>
      </c>
    </row>
    <row r="14" spans="1:13" ht="64.5" customHeight="1" x14ac:dyDescent="0.25">
      <c r="A14" s="3">
        <v>7</v>
      </c>
      <c r="B14" s="18" t="s">
        <v>52</v>
      </c>
      <c r="C14" s="29">
        <v>0</v>
      </c>
      <c r="D14" s="29">
        <v>3</v>
      </c>
      <c r="E14" s="29"/>
      <c r="F14" s="29">
        <f t="shared" si="0"/>
        <v>3</v>
      </c>
    </row>
    <row r="15" spans="1:13" ht="67.5" customHeight="1" x14ac:dyDescent="0.25">
      <c r="A15" s="3">
        <v>8</v>
      </c>
      <c r="B15" s="18" t="s">
        <v>44</v>
      </c>
      <c r="C15" s="29">
        <v>0</v>
      </c>
      <c r="D15" s="29">
        <v>57.2</v>
      </c>
      <c r="E15" s="29"/>
      <c r="F15" s="29">
        <f t="shared" si="0"/>
        <v>57.2</v>
      </c>
    </row>
    <row r="16" spans="1:13" ht="84" customHeight="1" x14ac:dyDescent="0.25">
      <c r="A16" s="3">
        <v>9</v>
      </c>
      <c r="B16" s="18" t="s">
        <v>53</v>
      </c>
      <c r="C16" s="29">
        <v>0</v>
      </c>
      <c r="D16" s="29">
        <v>179.1</v>
      </c>
      <c r="E16" s="29"/>
      <c r="F16" s="29">
        <f t="shared" si="0"/>
        <v>179.1</v>
      </c>
    </row>
    <row r="17" spans="1:7" ht="80.25" customHeight="1" x14ac:dyDescent="0.25">
      <c r="A17" s="3">
        <v>10</v>
      </c>
      <c r="B17" s="18" t="s">
        <v>45</v>
      </c>
      <c r="C17" s="29">
        <v>0</v>
      </c>
      <c r="D17" s="29">
        <v>74.3</v>
      </c>
      <c r="E17" s="29"/>
      <c r="F17" s="29">
        <f t="shared" si="0"/>
        <v>74.3</v>
      </c>
    </row>
    <row r="18" spans="1:7" s="9" customFormat="1" ht="31.5" customHeight="1" x14ac:dyDescent="0.2">
      <c r="A18" s="7">
        <v>11</v>
      </c>
      <c r="B18" s="21" t="s">
        <v>14</v>
      </c>
      <c r="C18" s="4">
        <f>C19+C20+C21+C22+C23+C24+C25+C26+C27+C28+C29</f>
        <v>59286.799999999996</v>
      </c>
      <c r="D18" s="4">
        <f>D19+D20+D21+D22+D23+D24+D25+D26+D27+D28+D29+D30</f>
        <v>11613.699999999999</v>
      </c>
      <c r="E18" s="4">
        <f t="shared" si="1"/>
        <v>19.58901475539243</v>
      </c>
      <c r="F18" s="4">
        <f t="shared" si="0"/>
        <v>-47673.1</v>
      </c>
    </row>
    <row r="19" spans="1:7" ht="78.75" customHeight="1" x14ac:dyDescent="0.25">
      <c r="A19" s="3">
        <v>12</v>
      </c>
      <c r="B19" s="18" t="s">
        <v>21</v>
      </c>
      <c r="C19" s="29">
        <v>32445.9</v>
      </c>
      <c r="D19" s="29">
        <v>5341.5</v>
      </c>
      <c r="E19" s="29">
        <f t="shared" si="1"/>
        <v>16.462788826939612</v>
      </c>
      <c r="F19" s="29">
        <f t="shared" si="0"/>
        <v>-27104.400000000001</v>
      </c>
    </row>
    <row r="20" spans="1:7" ht="78.75" customHeight="1" x14ac:dyDescent="0.25">
      <c r="A20" s="3">
        <v>13</v>
      </c>
      <c r="B20" s="18" t="s">
        <v>22</v>
      </c>
      <c r="C20" s="29">
        <v>4797.7</v>
      </c>
      <c r="D20" s="29">
        <v>987.5</v>
      </c>
      <c r="E20" s="29">
        <f t="shared" si="1"/>
        <v>20.582779248389855</v>
      </c>
      <c r="F20" s="29">
        <f t="shared" si="0"/>
        <v>-3810.2</v>
      </c>
    </row>
    <row r="21" spans="1:7" ht="33.75" customHeight="1" x14ac:dyDescent="0.25">
      <c r="A21" s="3">
        <v>14</v>
      </c>
      <c r="B21" s="18" t="s">
        <v>23</v>
      </c>
      <c r="C21" s="29">
        <v>5762.7</v>
      </c>
      <c r="D21" s="29">
        <v>1371.3</v>
      </c>
      <c r="E21" s="29">
        <f t="shared" si="1"/>
        <v>23.796137227341347</v>
      </c>
      <c r="F21" s="29">
        <f t="shared" si="0"/>
        <v>-4391.3999999999996</v>
      </c>
    </row>
    <row r="22" spans="1:7" ht="54.75" customHeight="1" x14ac:dyDescent="0.25">
      <c r="A22" s="3">
        <v>15</v>
      </c>
      <c r="B22" s="18" t="s">
        <v>54</v>
      </c>
      <c r="C22" s="29">
        <v>49.7</v>
      </c>
      <c r="D22" s="29">
        <v>1.2</v>
      </c>
      <c r="E22" s="29">
        <f t="shared" si="1"/>
        <v>2.4144869215291749</v>
      </c>
      <c r="F22" s="29">
        <f t="shared" si="0"/>
        <v>-48.5</v>
      </c>
    </row>
    <row r="23" spans="1:7" ht="48.75" customHeight="1" x14ac:dyDescent="0.25">
      <c r="A23" s="3">
        <v>16</v>
      </c>
      <c r="B23" s="18" t="s">
        <v>25</v>
      </c>
      <c r="C23" s="29">
        <v>75</v>
      </c>
      <c r="D23" s="29">
        <v>0</v>
      </c>
      <c r="E23" s="29"/>
      <c r="F23" s="29">
        <f t="shared" si="0"/>
        <v>-75</v>
      </c>
    </row>
    <row r="24" spans="1:7" ht="96.75" customHeight="1" x14ac:dyDescent="0.25">
      <c r="A24" s="3">
        <v>17</v>
      </c>
      <c r="B24" s="18" t="s">
        <v>26</v>
      </c>
      <c r="C24" s="29">
        <v>8488</v>
      </c>
      <c r="D24" s="29">
        <v>2170.4</v>
      </c>
      <c r="E24" s="29">
        <f t="shared" si="1"/>
        <v>25.570216776625827</v>
      </c>
      <c r="F24" s="29">
        <f t="shared" si="0"/>
        <v>-6317.6</v>
      </c>
    </row>
    <row r="25" spans="1:7" ht="31.5" customHeight="1" x14ac:dyDescent="0.25">
      <c r="A25" s="3">
        <v>18</v>
      </c>
      <c r="B25" s="18" t="s">
        <v>20</v>
      </c>
      <c r="C25" s="29">
        <v>1528.5</v>
      </c>
      <c r="D25" s="29">
        <v>438.7</v>
      </c>
      <c r="E25" s="29">
        <f t="shared" si="1"/>
        <v>28.701341184167482</v>
      </c>
      <c r="F25" s="29">
        <f t="shared" si="0"/>
        <v>-1089.8</v>
      </c>
      <c r="G25" s="25"/>
    </row>
    <row r="26" spans="1:7" ht="100.5" customHeight="1" x14ac:dyDescent="0.25">
      <c r="A26" s="3">
        <v>19</v>
      </c>
      <c r="B26" s="18" t="s">
        <v>27</v>
      </c>
      <c r="C26" s="29">
        <v>2409.3000000000002</v>
      </c>
      <c r="D26" s="29">
        <v>303.60000000000002</v>
      </c>
      <c r="E26" s="29">
        <f t="shared" si="1"/>
        <v>12.601170464450256</v>
      </c>
      <c r="F26" s="29">
        <f t="shared" si="0"/>
        <v>-2105.7000000000003</v>
      </c>
    </row>
    <row r="27" spans="1:7" ht="50.25" customHeight="1" x14ac:dyDescent="0.25">
      <c r="A27" s="3">
        <v>20</v>
      </c>
      <c r="B27" s="18" t="s">
        <v>28</v>
      </c>
      <c r="C27" s="29">
        <v>3280</v>
      </c>
      <c r="D27" s="29">
        <v>733.4</v>
      </c>
      <c r="E27" s="29">
        <f t="shared" si="1"/>
        <v>22.359756097560975</v>
      </c>
      <c r="F27" s="29">
        <f t="shared" si="0"/>
        <v>-2546.6</v>
      </c>
    </row>
    <row r="28" spans="1:7" ht="63.75" customHeight="1" x14ac:dyDescent="0.25">
      <c r="A28" s="3">
        <v>21</v>
      </c>
      <c r="B28" s="18" t="s">
        <v>29</v>
      </c>
      <c r="C28" s="29">
        <v>450</v>
      </c>
      <c r="D28" s="29">
        <v>82.3</v>
      </c>
      <c r="E28" s="29">
        <f t="shared" si="1"/>
        <v>18.288888888888888</v>
      </c>
      <c r="F28" s="29">
        <f t="shared" si="0"/>
        <v>-367.7</v>
      </c>
    </row>
    <row r="29" spans="1:7" ht="78.75" customHeight="1" x14ac:dyDescent="0.25">
      <c r="A29" s="3">
        <v>22</v>
      </c>
      <c r="B29" s="18" t="s">
        <v>30</v>
      </c>
      <c r="C29" s="29">
        <v>0</v>
      </c>
      <c r="D29" s="29">
        <v>141.80000000000001</v>
      </c>
      <c r="E29" s="29"/>
      <c r="F29" s="29">
        <f t="shared" si="0"/>
        <v>141.80000000000001</v>
      </c>
    </row>
    <row r="30" spans="1:7" ht="33" customHeight="1" x14ac:dyDescent="0.25">
      <c r="A30" s="3">
        <v>23</v>
      </c>
      <c r="B30" s="18" t="s">
        <v>31</v>
      </c>
      <c r="C30" s="29">
        <v>0</v>
      </c>
      <c r="D30" s="29">
        <v>42</v>
      </c>
      <c r="E30" s="29"/>
      <c r="F30" s="29">
        <f t="shared" si="0"/>
        <v>42</v>
      </c>
    </row>
    <row r="31" spans="1:7" s="9" customFormat="1" ht="30.75" customHeight="1" x14ac:dyDescent="0.2">
      <c r="A31" s="7">
        <v>24</v>
      </c>
      <c r="B31" s="21" t="s">
        <v>15</v>
      </c>
      <c r="C31" s="8">
        <f>C32+C33</f>
        <v>5576836.8000000007</v>
      </c>
      <c r="D31" s="8">
        <f>D32+D33</f>
        <v>1186984.8</v>
      </c>
      <c r="E31" s="4">
        <f t="shared" si="1"/>
        <v>21.284194653141004</v>
      </c>
      <c r="F31" s="4">
        <f t="shared" si="0"/>
        <v>-4389852.0000000009</v>
      </c>
    </row>
    <row r="32" spans="1:7" ht="31.5" x14ac:dyDescent="0.25">
      <c r="A32" s="3">
        <v>25</v>
      </c>
      <c r="B32" s="22" t="s">
        <v>7</v>
      </c>
      <c r="C32" s="11">
        <v>5573123.9000000004</v>
      </c>
      <c r="D32" s="29">
        <v>1220004.3</v>
      </c>
      <c r="E32" s="29">
        <f t="shared" si="1"/>
        <v>21.890851915206838</v>
      </c>
      <c r="F32" s="29">
        <f t="shared" si="0"/>
        <v>-4353119.6000000006</v>
      </c>
    </row>
    <row r="33" spans="1:6" ht="47.25" x14ac:dyDescent="0.25">
      <c r="A33" s="3">
        <v>26</v>
      </c>
      <c r="B33" s="23" t="s">
        <v>33</v>
      </c>
      <c r="C33" s="29">
        <v>3712.9</v>
      </c>
      <c r="D33" s="29">
        <v>-33019.5</v>
      </c>
      <c r="E33" s="29"/>
      <c r="F33" s="29">
        <f t="shared" si="0"/>
        <v>-36732.400000000001</v>
      </c>
    </row>
    <row r="34" spans="1:6" s="9" customFormat="1" ht="30.75" customHeight="1" x14ac:dyDescent="0.2">
      <c r="A34" s="7">
        <v>27</v>
      </c>
      <c r="B34" s="21" t="s">
        <v>16</v>
      </c>
      <c r="C34" s="4">
        <f>C35+C36</f>
        <v>1975.3</v>
      </c>
      <c r="D34" s="4">
        <f>D35+D36+D37</f>
        <v>2281.6999999999998</v>
      </c>
      <c r="E34" s="4">
        <f t="shared" si="1"/>
        <v>115.51156786310939</v>
      </c>
      <c r="F34" s="4">
        <f t="shared" si="0"/>
        <v>306.39999999999986</v>
      </c>
    </row>
    <row r="35" spans="1:6" ht="31.5" x14ac:dyDescent="0.25">
      <c r="A35" s="3">
        <v>28</v>
      </c>
      <c r="B35" s="22" t="s">
        <v>20</v>
      </c>
      <c r="C35" s="29">
        <v>222.1</v>
      </c>
      <c r="D35" s="29">
        <v>122.2</v>
      </c>
      <c r="E35" s="29">
        <f t="shared" si="1"/>
        <v>55.020261143629</v>
      </c>
      <c r="F35" s="29">
        <f t="shared" si="0"/>
        <v>-99.899999999999991</v>
      </c>
    </row>
    <row r="36" spans="1:6" ht="33" customHeight="1" x14ac:dyDescent="0.25">
      <c r="A36" s="3">
        <v>29</v>
      </c>
      <c r="B36" s="22" t="s">
        <v>34</v>
      </c>
      <c r="C36" s="29">
        <v>1753.2</v>
      </c>
      <c r="D36" s="29">
        <v>0</v>
      </c>
      <c r="E36" s="29"/>
      <c r="F36" s="29">
        <f t="shared" si="0"/>
        <v>-1753.2</v>
      </c>
    </row>
    <row r="37" spans="1:6" ht="65.25" customHeight="1" x14ac:dyDescent="0.25">
      <c r="A37" s="3">
        <v>30</v>
      </c>
      <c r="B37" s="22" t="s">
        <v>46</v>
      </c>
      <c r="C37" s="29">
        <v>0</v>
      </c>
      <c r="D37" s="29">
        <v>2159.5</v>
      </c>
      <c r="E37" s="29"/>
      <c r="F37" s="29">
        <f t="shared" si="0"/>
        <v>2159.5</v>
      </c>
    </row>
    <row r="38" spans="1:6" s="9" customFormat="1" ht="31.5" x14ac:dyDescent="0.2">
      <c r="A38" s="7">
        <v>31</v>
      </c>
      <c r="B38" s="21" t="s">
        <v>17</v>
      </c>
      <c r="C38" s="4">
        <f>C39+C40</f>
        <v>13948.099999999999</v>
      </c>
      <c r="D38" s="4">
        <f>D39+D40</f>
        <v>1489.3</v>
      </c>
      <c r="E38" s="4">
        <f t="shared" si="1"/>
        <v>10.67743993805608</v>
      </c>
      <c r="F38" s="4">
        <f t="shared" si="0"/>
        <v>-12458.8</v>
      </c>
    </row>
    <row r="39" spans="1:6" ht="79.5" customHeight="1" x14ac:dyDescent="0.25">
      <c r="A39" s="3">
        <v>32</v>
      </c>
      <c r="B39" s="18" t="s">
        <v>35</v>
      </c>
      <c r="C39" s="29">
        <v>13895.8</v>
      </c>
      <c r="D39" s="29">
        <v>1486.8</v>
      </c>
      <c r="E39" s="29">
        <f t="shared" si="1"/>
        <v>10.699635861195469</v>
      </c>
      <c r="F39" s="29">
        <f t="shared" si="0"/>
        <v>-12409</v>
      </c>
    </row>
    <row r="40" spans="1:6" ht="48" customHeight="1" x14ac:dyDescent="0.25">
      <c r="A40" s="3">
        <v>33</v>
      </c>
      <c r="B40" s="22" t="s">
        <v>36</v>
      </c>
      <c r="C40" s="29">
        <v>52.3</v>
      </c>
      <c r="D40" s="29">
        <v>2.5</v>
      </c>
      <c r="E40" s="29">
        <f t="shared" si="1"/>
        <v>4.7801147227533463</v>
      </c>
      <c r="F40" s="29">
        <f t="shared" si="0"/>
        <v>-49.8</v>
      </c>
    </row>
    <row r="41" spans="1:6" s="9" customFormat="1" ht="30" customHeight="1" x14ac:dyDescent="0.2">
      <c r="A41" s="7">
        <v>34</v>
      </c>
      <c r="B41" s="21" t="s">
        <v>18</v>
      </c>
      <c r="C41" s="5">
        <f>C42+C44</f>
        <v>118</v>
      </c>
      <c r="D41" s="5">
        <f>D42+D43+D44</f>
        <v>5.4</v>
      </c>
      <c r="E41" s="4">
        <f t="shared" si="1"/>
        <v>4.5762711864406782</v>
      </c>
      <c r="F41" s="4">
        <f t="shared" si="0"/>
        <v>-112.6</v>
      </c>
    </row>
    <row r="42" spans="1:6" ht="32.25" customHeight="1" x14ac:dyDescent="0.25">
      <c r="A42" s="3">
        <v>35</v>
      </c>
      <c r="B42" s="18" t="s">
        <v>8</v>
      </c>
      <c r="C42" s="6">
        <v>70</v>
      </c>
      <c r="D42" s="6">
        <v>5</v>
      </c>
      <c r="E42" s="29">
        <f t="shared" si="1"/>
        <v>7.1428571428571423</v>
      </c>
      <c r="F42" s="29">
        <f t="shared" si="0"/>
        <v>-65</v>
      </c>
    </row>
    <row r="43" spans="1:6" ht="141.75" customHeight="1" x14ac:dyDescent="0.25">
      <c r="A43" s="3">
        <v>36</v>
      </c>
      <c r="B43" s="18" t="s">
        <v>47</v>
      </c>
      <c r="C43" s="6">
        <v>0</v>
      </c>
      <c r="D43" s="6">
        <v>0.4</v>
      </c>
      <c r="E43" s="29"/>
      <c r="F43" s="29">
        <f t="shared" si="0"/>
        <v>0.4</v>
      </c>
    </row>
    <row r="44" spans="1:6" ht="98.25" customHeight="1" x14ac:dyDescent="0.25">
      <c r="A44" s="3">
        <v>37</v>
      </c>
      <c r="B44" s="18" t="s">
        <v>26</v>
      </c>
      <c r="C44" s="6">
        <v>48</v>
      </c>
      <c r="D44" s="6">
        <v>0</v>
      </c>
      <c r="E44" s="29"/>
      <c r="F44" s="29">
        <f t="shared" si="0"/>
        <v>-48</v>
      </c>
    </row>
    <row r="45" spans="1:6" s="9" customFormat="1" ht="16.5" customHeight="1" x14ac:dyDescent="0.2">
      <c r="A45" s="7">
        <v>38</v>
      </c>
      <c r="B45" s="21" t="s">
        <v>55</v>
      </c>
      <c r="C45" s="5">
        <f>C46</f>
        <v>0</v>
      </c>
      <c r="D45" s="5">
        <f>D46</f>
        <v>0.6</v>
      </c>
      <c r="E45" s="4"/>
      <c r="F45" s="4">
        <f t="shared" si="0"/>
        <v>0.6</v>
      </c>
    </row>
    <row r="46" spans="1:6" ht="47.25" customHeight="1" x14ac:dyDescent="0.25">
      <c r="A46" s="3">
        <v>39</v>
      </c>
      <c r="B46" s="18" t="s">
        <v>41</v>
      </c>
      <c r="C46" s="6">
        <v>0</v>
      </c>
      <c r="D46" s="6">
        <v>0.6</v>
      </c>
      <c r="E46" s="29"/>
      <c r="F46" s="29">
        <f t="shared" si="0"/>
        <v>0.6</v>
      </c>
    </row>
    <row r="47" spans="1:6" s="9" customFormat="1" ht="30.75" customHeight="1" x14ac:dyDescent="0.2">
      <c r="A47" s="7">
        <v>40</v>
      </c>
      <c r="B47" s="21" t="s">
        <v>40</v>
      </c>
      <c r="C47" s="5">
        <f>C48</f>
        <v>0</v>
      </c>
      <c r="D47" s="5">
        <f>D48</f>
        <v>1.7</v>
      </c>
      <c r="E47" s="4"/>
      <c r="F47" s="4">
        <f t="shared" si="0"/>
        <v>1.7</v>
      </c>
    </row>
    <row r="48" spans="1:6" ht="47.25" customHeight="1" x14ac:dyDescent="0.25">
      <c r="A48" s="3">
        <v>41</v>
      </c>
      <c r="B48" s="18" t="s">
        <v>41</v>
      </c>
      <c r="C48" s="6">
        <v>0</v>
      </c>
      <c r="D48" s="6">
        <v>1.7</v>
      </c>
      <c r="E48" s="29"/>
      <c r="F48" s="29">
        <f t="shared" si="0"/>
        <v>1.7</v>
      </c>
    </row>
    <row r="49" spans="1:13" s="9" customFormat="1" ht="31.5" x14ac:dyDescent="0.2">
      <c r="A49" s="7">
        <v>42</v>
      </c>
      <c r="B49" s="36" t="s">
        <v>57</v>
      </c>
      <c r="C49" s="33">
        <f>C50</f>
        <v>0</v>
      </c>
      <c r="D49" s="33">
        <f>D50</f>
        <v>7.6</v>
      </c>
      <c r="E49" s="4"/>
      <c r="F49" s="4">
        <f t="shared" si="0"/>
        <v>7.6</v>
      </c>
    </row>
    <row r="50" spans="1:13" ht="80.25" customHeight="1" x14ac:dyDescent="0.25">
      <c r="A50" s="3">
        <v>43</v>
      </c>
      <c r="B50" s="18" t="s">
        <v>56</v>
      </c>
      <c r="C50" s="32">
        <v>0</v>
      </c>
      <c r="D50" s="32">
        <v>7.6</v>
      </c>
      <c r="E50" s="29"/>
      <c r="F50" s="29">
        <f t="shared" si="0"/>
        <v>7.6</v>
      </c>
    </row>
    <row r="51" spans="1:13" hidden="1" x14ac:dyDescent="0.25"/>
    <row r="52" spans="1:13" hidden="1" x14ac:dyDescent="0.25"/>
    <row r="53" spans="1:13" hidden="1" x14ac:dyDescent="0.25"/>
    <row r="54" spans="1:13" hidden="1" x14ac:dyDescent="0.25"/>
    <row r="55" spans="1:13" hidden="1" x14ac:dyDescent="0.25"/>
    <row r="56" spans="1:13" hidden="1" x14ac:dyDescent="0.25"/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hidden="1" x14ac:dyDescent="0.25"/>
    <row r="89" spans="2:13" hidden="1" x14ac:dyDescent="0.25"/>
    <row r="90" spans="2:13" hidden="1" x14ac:dyDescent="0.25"/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hidden="1" x14ac:dyDescent="0.25"/>
    <row r="108" spans="2:13" hidden="1" x14ac:dyDescent="0.25"/>
    <row r="109" spans="2:13" x14ac:dyDescent="0.25"/>
    <row r="110" spans="2:13" x14ac:dyDescent="0.25"/>
    <row r="111" spans="2:13" x14ac:dyDescent="0.25"/>
    <row r="112" spans="2:13" x14ac:dyDescent="0.25"/>
    <row r="113" spans="2:13" s="16" customFormat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x14ac:dyDescent="0.25"/>
    <row r="120" spans="2:13" x14ac:dyDescent="0.25"/>
    <row r="121" spans="2:13" x14ac:dyDescent="0.25"/>
    <row r="122" spans="2:13" x14ac:dyDescent="0.25"/>
    <row r="123" spans="2:13" x14ac:dyDescent="0.25"/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s="16" customFormat="1" x14ac:dyDescent="0.25">
      <c r="B127" s="19"/>
      <c r="C127" s="13"/>
      <c r="D127" s="13"/>
      <c r="E127" s="13"/>
      <c r="F127" s="13"/>
      <c r="G127" s="1"/>
      <c r="H127" s="1"/>
      <c r="I127" s="1"/>
      <c r="J127" s="1"/>
      <c r="K127" s="1"/>
      <c r="L127" s="1"/>
      <c r="M127" s="1"/>
    </row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2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2:13" s="16" customFormat="1" x14ac:dyDescent="0.25"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2:13" s="16" customFormat="1" x14ac:dyDescent="0.25"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2:13" x14ac:dyDescent="0.25"/>
    <row r="133" spans="2:13" s="16" customFormat="1" x14ac:dyDescent="0.25"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x14ac:dyDescent="0.25"/>
    <row r="136" spans="2:13" x14ac:dyDescent="0.25"/>
    <row r="137" spans="2:13" x14ac:dyDescent="0.25"/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x14ac:dyDescent="0.25"/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x14ac:dyDescent="0.25"/>
    <row r="193" x14ac:dyDescent="0.25"/>
    <row r="194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9"/>
  <sheetViews>
    <sheetView workbookViewId="0">
      <selection activeCell="B44" sqref="B4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7" t="s">
        <v>37</v>
      </c>
      <c r="B2" s="37"/>
      <c r="C2" s="37"/>
      <c r="D2" s="37"/>
      <c r="E2" s="37"/>
      <c r="F2" s="37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38" t="s">
        <v>0</v>
      </c>
      <c r="B5" s="39" t="s">
        <v>1</v>
      </c>
      <c r="C5" s="42" t="s">
        <v>39</v>
      </c>
      <c r="D5" s="42" t="s">
        <v>38</v>
      </c>
      <c r="E5" s="42"/>
      <c r="F5" s="42"/>
    </row>
    <row r="6" spans="1:13" ht="36" customHeight="1" x14ac:dyDescent="0.25">
      <c r="A6" s="38"/>
      <c r="B6" s="40"/>
      <c r="C6" s="42"/>
      <c r="D6" s="42" t="s">
        <v>2</v>
      </c>
      <c r="E6" s="42" t="s">
        <v>3</v>
      </c>
      <c r="F6" s="42"/>
    </row>
    <row r="7" spans="1:13" ht="25.5" customHeight="1" x14ac:dyDescent="0.25">
      <c r="A7" s="38"/>
      <c r="B7" s="41"/>
      <c r="C7" s="42"/>
      <c r="D7" s="42"/>
      <c r="E7" s="27" t="s">
        <v>4</v>
      </c>
      <c r="F7" s="27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D9+D11+D13+D10+D12+D14+D15</f>
        <v>591</v>
      </c>
      <c r="E8" s="4">
        <f>D8/C8*100</f>
        <v>219.37639198218264</v>
      </c>
      <c r="F8" s="4">
        <f>D8-C8</f>
        <v>321.60000000000002</v>
      </c>
    </row>
    <row r="9" spans="1:13" ht="70.5" customHeight="1" x14ac:dyDescent="0.25">
      <c r="A9" s="3">
        <v>2</v>
      </c>
      <c r="B9" s="18" t="s">
        <v>19</v>
      </c>
      <c r="C9" s="27">
        <v>46.9</v>
      </c>
      <c r="D9" s="27">
        <v>0</v>
      </c>
      <c r="E9" s="27"/>
      <c r="F9" s="27">
        <f t="shared" ref="F9:F45" si="0">D9-C9</f>
        <v>-46.9</v>
      </c>
    </row>
    <row r="10" spans="1:13" ht="19.5" customHeight="1" x14ac:dyDescent="0.25">
      <c r="A10" s="3">
        <v>3</v>
      </c>
      <c r="B10" s="18" t="s">
        <v>42</v>
      </c>
      <c r="C10" s="27">
        <v>0</v>
      </c>
      <c r="D10" s="27">
        <v>0.9</v>
      </c>
      <c r="E10" s="27"/>
      <c r="F10" s="27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7">
        <v>135</v>
      </c>
      <c r="D11" s="27">
        <v>0</v>
      </c>
      <c r="E11" s="27"/>
      <c r="F11" s="27">
        <f t="shared" si="0"/>
        <v>-135</v>
      </c>
    </row>
    <row r="12" spans="1:13" ht="45.75" customHeight="1" x14ac:dyDescent="0.25">
      <c r="A12" s="3">
        <v>5</v>
      </c>
      <c r="B12" s="18" t="s">
        <v>43</v>
      </c>
      <c r="C12" s="27">
        <v>0</v>
      </c>
      <c r="D12" s="27">
        <v>550.79999999999995</v>
      </c>
      <c r="E12" s="27"/>
      <c r="F12" s="27">
        <f t="shared" si="0"/>
        <v>550.79999999999995</v>
      </c>
    </row>
    <row r="13" spans="1:13" ht="49.5" customHeight="1" x14ac:dyDescent="0.25">
      <c r="A13" s="3">
        <v>6</v>
      </c>
      <c r="B13" s="18" t="s">
        <v>9</v>
      </c>
      <c r="C13" s="27">
        <v>87.5</v>
      </c>
      <c r="D13" s="27">
        <v>10</v>
      </c>
      <c r="E13" s="27">
        <f t="shared" ref="E13:E39" si="1">D13/C13*100</f>
        <v>11.428571428571429</v>
      </c>
      <c r="F13" s="27">
        <f t="shared" si="0"/>
        <v>-77.5</v>
      </c>
    </row>
    <row r="14" spans="1:13" ht="67.5" customHeight="1" x14ac:dyDescent="0.25">
      <c r="A14" s="3">
        <v>7</v>
      </c>
      <c r="B14" s="18" t="s">
        <v>44</v>
      </c>
      <c r="C14" s="27">
        <v>0</v>
      </c>
      <c r="D14" s="27">
        <v>4.0999999999999996</v>
      </c>
      <c r="E14" s="27"/>
      <c r="F14" s="27">
        <f t="shared" si="0"/>
        <v>4.0999999999999996</v>
      </c>
    </row>
    <row r="15" spans="1:13" ht="80.25" customHeight="1" x14ac:dyDescent="0.25">
      <c r="A15" s="3">
        <v>8</v>
      </c>
      <c r="B15" s="18" t="s">
        <v>45</v>
      </c>
      <c r="C15" s="27">
        <v>0</v>
      </c>
      <c r="D15" s="27">
        <v>25.2</v>
      </c>
      <c r="E15" s="27"/>
      <c r="F15" s="27">
        <f t="shared" si="0"/>
        <v>25.2</v>
      </c>
    </row>
    <row r="16" spans="1:13" s="9" customFormat="1" ht="31.5" customHeight="1" x14ac:dyDescent="0.2">
      <c r="A16" s="7">
        <v>9</v>
      </c>
      <c r="B16" s="21" t="s">
        <v>14</v>
      </c>
      <c r="C16" s="4">
        <f>C17+C18+C19+C20+C21+C22+C23+C24+C25+C26+C27</f>
        <v>59286.799999999996</v>
      </c>
      <c r="D16" s="4">
        <f>D17+D18+D19+D20+D21+D22+D23+D24+D25+D26+D27</f>
        <v>7045.6999999999989</v>
      </c>
      <c r="E16" s="4">
        <f t="shared" si="1"/>
        <v>11.884095616562201</v>
      </c>
      <c r="F16" s="4">
        <f t="shared" si="0"/>
        <v>-52241.1</v>
      </c>
    </row>
    <row r="17" spans="1:7" ht="78.75" customHeight="1" x14ac:dyDescent="0.25">
      <c r="A17" s="3">
        <v>10</v>
      </c>
      <c r="B17" s="18" t="s">
        <v>21</v>
      </c>
      <c r="C17" s="27">
        <v>32445.9</v>
      </c>
      <c r="D17" s="27">
        <v>3136.6</v>
      </c>
      <c r="E17" s="27">
        <f t="shared" si="1"/>
        <v>9.6671690413888953</v>
      </c>
      <c r="F17" s="27">
        <f t="shared" si="0"/>
        <v>-29309.300000000003</v>
      </c>
    </row>
    <row r="18" spans="1:7" ht="78.75" customHeight="1" x14ac:dyDescent="0.25">
      <c r="A18" s="3">
        <v>11</v>
      </c>
      <c r="B18" s="18" t="s">
        <v>22</v>
      </c>
      <c r="C18" s="27">
        <v>4797.7</v>
      </c>
      <c r="D18" s="27">
        <v>329.6</v>
      </c>
      <c r="E18" s="27">
        <f t="shared" si="1"/>
        <v>6.869958521791693</v>
      </c>
      <c r="F18" s="27">
        <f t="shared" si="0"/>
        <v>-4468.0999999999995</v>
      </c>
    </row>
    <row r="19" spans="1:7" ht="33.75" customHeight="1" x14ac:dyDescent="0.25">
      <c r="A19" s="3">
        <v>12</v>
      </c>
      <c r="B19" s="18" t="s">
        <v>23</v>
      </c>
      <c r="C19" s="27">
        <v>5762.7</v>
      </c>
      <c r="D19" s="27">
        <v>905.4</v>
      </c>
      <c r="E19" s="27">
        <f t="shared" si="1"/>
        <v>15.711385288146182</v>
      </c>
      <c r="F19" s="27">
        <f t="shared" si="0"/>
        <v>-4857.3</v>
      </c>
    </row>
    <row r="20" spans="1:7" ht="112.5" customHeight="1" x14ac:dyDescent="0.25">
      <c r="A20" s="3">
        <v>13</v>
      </c>
      <c r="B20" s="18" t="s">
        <v>24</v>
      </c>
      <c r="C20" s="27">
        <v>49.7</v>
      </c>
      <c r="D20" s="27">
        <v>1.2</v>
      </c>
      <c r="E20" s="27">
        <f t="shared" si="1"/>
        <v>2.4144869215291749</v>
      </c>
      <c r="F20" s="27">
        <f t="shared" si="0"/>
        <v>-48.5</v>
      </c>
    </row>
    <row r="21" spans="1:7" ht="48.75" customHeight="1" x14ac:dyDescent="0.25">
      <c r="A21" s="3">
        <v>14</v>
      </c>
      <c r="B21" s="18" t="s">
        <v>25</v>
      </c>
      <c r="C21" s="27">
        <v>75</v>
      </c>
      <c r="D21" s="27">
        <v>0</v>
      </c>
      <c r="E21" s="27"/>
      <c r="F21" s="27">
        <f t="shared" si="0"/>
        <v>-75</v>
      </c>
    </row>
    <row r="22" spans="1:7" ht="96.75" customHeight="1" x14ac:dyDescent="0.25">
      <c r="A22" s="3">
        <v>15</v>
      </c>
      <c r="B22" s="18" t="s">
        <v>26</v>
      </c>
      <c r="C22" s="27">
        <v>8488</v>
      </c>
      <c r="D22" s="27">
        <v>1595.9</v>
      </c>
      <c r="E22" s="27">
        <f t="shared" si="1"/>
        <v>18.801837888784167</v>
      </c>
      <c r="F22" s="27">
        <f t="shared" si="0"/>
        <v>-6892.1</v>
      </c>
    </row>
    <row r="23" spans="1:7" ht="31.5" customHeight="1" x14ac:dyDescent="0.25">
      <c r="A23" s="3">
        <v>16</v>
      </c>
      <c r="B23" s="18" t="s">
        <v>20</v>
      </c>
      <c r="C23" s="27">
        <v>1528.5</v>
      </c>
      <c r="D23" s="27">
        <v>247.8</v>
      </c>
      <c r="E23" s="27">
        <f t="shared" si="1"/>
        <v>16.211972522080472</v>
      </c>
      <c r="F23" s="27">
        <f t="shared" si="0"/>
        <v>-1280.7</v>
      </c>
      <c r="G23" s="25"/>
    </row>
    <row r="24" spans="1:7" ht="100.5" customHeight="1" x14ac:dyDescent="0.25">
      <c r="A24" s="3">
        <v>17</v>
      </c>
      <c r="B24" s="18" t="s">
        <v>27</v>
      </c>
      <c r="C24" s="27">
        <v>2409.3000000000002</v>
      </c>
      <c r="D24" s="27">
        <v>199.3</v>
      </c>
      <c r="E24" s="27">
        <f t="shared" si="1"/>
        <v>8.2721122317685634</v>
      </c>
      <c r="F24" s="27">
        <f t="shared" si="0"/>
        <v>-2210</v>
      </c>
    </row>
    <row r="25" spans="1:7" ht="50.25" customHeight="1" x14ac:dyDescent="0.25">
      <c r="A25" s="3">
        <v>18</v>
      </c>
      <c r="B25" s="18" t="s">
        <v>28</v>
      </c>
      <c r="C25" s="27">
        <v>3280</v>
      </c>
      <c r="D25" s="27">
        <v>572.70000000000005</v>
      </c>
      <c r="E25" s="27">
        <f t="shared" si="1"/>
        <v>17.460365853658537</v>
      </c>
      <c r="F25" s="27">
        <f t="shared" si="0"/>
        <v>-2707.3</v>
      </c>
    </row>
    <row r="26" spans="1:7" ht="63.75" customHeight="1" x14ac:dyDescent="0.25">
      <c r="A26" s="3">
        <v>19</v>
      </c>
      <c r="B26" s="18" t="s">
        <v>29</v>
      </c>
      <c r="C26" s="27">
        <v>450</v>
      </c>
      <c r="D26" s="27">
        <v>36.700000000000003</v>
      </c>
      <c r="E26" s="27">
        <f t="shared" si="1"/>
        <v>8.1555555555555568</v>
      </c>
      <c r="F26" s="27">
        <f t="shared" si="0"/>
        <v>-413.3</v>
      </c>
    </row>
    <row r="27" spans="1:7" ht="78.75" customHeight="1" x14ac:dyDescent="0.25">
      <c r="A27" s="3">
        <v>20</v>
      </c>
      <c r="B27" s="18" t="s">
        <v>30</v>
      </c>
      <c r="C27" s="27">
        <v>0</v>
      </c>
      <c r="D27" s="27">
        <v>20.5</v>
      </c>
      <c r="E27" s="27"/>
      <c r="F27" s="27">
        <f t="shared" si="0"/>
        <v>20.5</v>
      </c>
    </row>
    <row r="28" spans="1:7" s="9" customFormat="1" ht="30.75" customHeight="1" x14ac:dyDescent="0.2">
      <c r="A28" s="7">
        <v>21</v>
      </c>
      <c r="B28" s="21" t="s">
        <v>15</v>
      </c>
      <c r="C28" s="8">
        <f>C29+C30</f>
        <v>5219217.5999999996</v>
      </c>
      <c r="D28" s="8">
        <f>D29+D30</f>
        <v>731911.1</v>
      </c>
      <c r="E28" s="4">
        <f t="shared" si="1"/>
        <v>14.023387336829952</v>
      </c>
      <c r="F28" s="4">
        <f t="shared" si="0"/>
        <v>-4487306.5</v>
      </c>
    </row>
    <row r="29" spans="1:7" ht="31.5" x14ac:dyDescent="0.25">
      <c r="A29" s="3">
        <v>22</v>
      </c>
      <c r="B29" s="22" t="s">
        <v>7</v>
      </c>
      <c r="C29" s="11">
        <v>5219217.5999999996</v>
      </c>
      <c r="D29" s="27">
        <v>768580.9</v>
      </c>
      <c r="E29" s="27">
        <f t="shared" si="1"/>
        <v>14.725979234895286</v>
      </c>
      <c r="F29" s="27">
        <f t="shared" si="0"/>
        <v>-4450636.6999999993</v>
      </c>
    </row>
    <row r="30" spans="1:7" ht="47.25" x14ac:dyDescent="0.25">
      <c r="A30" s="3">
        <v>23</v>
      </c>
      <c r="B30" s="23" t="s">
        <v>33</v>
      </c>
      <c r="C30" s="27">
        <v>0</v>
      </c>
      <c r="D30" s="27">
        <v>-36669.800000000003</v>
      </c>
      <c r="E30" s="27"/>
      <c r="F30" s="27">
        <f t="shared" si="0"/>
        <v>-36669.800000000003</v>
      </c>
    </row>
    <row r="31" spans="1:7" s="9" customFormat="1" ht="30.75" customHeight="1" x14ac:dyDescent="0.2">
      <c r="A31" s="7">
        <v>24</v>
      </c>
      <c r="B31" s="21" t="s">
        <v>16</v>
      </c>
      <c r="C31" s="4">
        <f>C32+C33</f>
        <v>1975.3</v>
      </c>
      <c r="D31" s="4">
        <f>D32+D33+D34</f>
        <v>2194.3000000000002</v>
      </c>
      <c r="E31" s="4">
        <f t="shared" si="1"/>
        <v>111.08692350529034</v>
      </c>
      <c r="F31" s="4">
        <f t="shared" si="0"/>
        <v>219.00000000000023</v>
      </c>
    </row>
    <row r="32" spans="1:7" ht="31.5" x14ac:dyDescent="0.25">
      <c r="A32" s="3">
        <v>25</v>
      </c>
      <c r="B32" s="22" t="s">
        <v>20</v>
      </c>
      <c r="C32" s="27">
        <v>222.1</v>
      </c>
      <c r="D32" s="27">
        <v>34.799999999999997</v>
      </c>
      <c r="E32" s="27">
        <f t="shared" si="1"/>
        <v>15.668617739756865</v>
      </c>
      <c r="F32" s="27">
        <f t="shared" si="0"/>
        <v>-187.3</v>
      </c>
    </row>
    <row r="33" spans="1:6" ht="33" customHeight="1" x14ac:dyDescent="0.25">
      <c r="A33" s="3">
        <v>26</v>
      </c>
      <c r="B33" s="22" t="s">
        <v>34</v>
      </c>
      <c r="C33" s="27">
        <v>1753.2</v>
      </c>
      <c r="D33" s="27">
        <v>0</v>
      </c>
      <c r="E33" s="27"/>
      <c r="F33" s="27">
        <f t="shared" si="0"/>
        <v>-1753.2</v>
      </c>
    </row>
    <row r="34" spans="1:6" ht="65.25" customHeight="1" x14ac:dyDescent="0.25">
      <c r="A34" s="3">
        <v>27</v>
      </c>
      <c r="B34" s="22" t="s">
        <v>46</v>
      </c>
      <c r="C34" s="27">
        <v>0</v>
      </c>
      <c r="D34" s="27">
        <v>2159.5</v>
      </c>
      <c r="E34" s="27"/>
      <c r="F34" s="27">
        <f t="shared" si="0"/>
        <v>2159.5</v>
      </c>
    </row>
    <row r="35" spans="1:6" s="9" customFormat="1" ht="31.5" x14ac:dyDescent="0.2">
      <c r="A35" s="7">
        <v>28</v>
      </c>
      <c r="B35" s="21" t="s">
        <v>17</v>
      </c>
      <c r="C35" s="4">
        <f>C36+C37</f>
        <v>13948.099999999999</v>
      </c>
      <c r="D35" s="4">
        <f>D36+D37</f>
        <v>845.4</v>
      </c>
      <c r="E35" s="4">
        <f t="shared" si="1"/>
        <v>6.0610405718341571</v>
      </c>
      <c r="F35" s="4">
        <f t="shared" si="0"/>
        <v>-13102.699999999999</v>
      </c>
    </row>
    <row r="36" spans="1:6" ht="79.5" customHeight="1" x14ac:dyDescent="0.25">
      <c r="A36" s="3">
        <v>29</v>
      </c>
      <c r="B36" s="18" t="s">
        <v>35</v>
      </c>
      <c r="C36" s="27">
        <v>13895.8</v>
      </c>
      <c r="D36" s="27">
        <v>844.6</v>
      </c>
      <c r="E36" s="27">
        <f t="shared" si="1"/>
        <v>6.0780955396594658</v>
      </c>
      <c r="F36" s="27">
        <f t="shared" si="0"/>
        <v>-13051.199999999999</v>
      </c>
    </row>
    <row r="37" spans="1:6" ht="48" customHeight="1" x14ac:dyDescent="0.25">
      <c r="A37" s="3">
        <v>30</v>
      </c>
      <c r="B37" s="22" t="s">
        <v>36</v>
      </c>
      <c r="C37" s="27">
        <v>52.3</v>
      </c>
      <c r="D37" s="27">
        <v>0.8</v>
      </c>
      <c r="E37" s="27">
        <f t="shared" si="1"/>
        <v>1.5296367112810709</v>
      </c>
      <c r="F37" s="27">
        <f t="shared" si="0"/>
        <v>-51.5</v>
      </c>
    </row>
    <row r="38" spans="1:6" s="9" customFormat="1" ht="30" customHeight="1" x14ac:dyDescent="0.2">
      <c r="A38" s="7">
        <v>31</v>
      </c>
      <c r="B38" s="21" t="s">
        <v>18</v>
      </c>
      <c r="C38" s="5">
        <f>C39+C41</f>
        <v>118</v>
      </c>
      <c r="D38" s="5">
        <f>D39+D40+D41</f>
        <v>5.4</v>
      </c>
      <c r="E38" s="4">
        <f t="shared" si="1"/>
        <v>4.5762711864406782</v>
      </c>
      <c r="F38" s="4">
        <f t="shared" si="0"/>
        <v>-112.6</v>
      </c>
    </row>
    <row r="39" spans="1:6" ht="32.25" customHeight="1" x14ac:dyDescent="0.25">
      <c r="A39" s="3">
        <v>32</v>
      </c>
      <c r="B39" s="18" t="s">
        <v>8</v>
      </c>
      <c r="C39" s="6">
        <v>70</v>
      </c>
      <c r="D39" s="6">
        <v>5</v>
      </c>
      <c r="E39" s="27">
        <f t="shared" si="1"/>
        <v>7.1428571428571423</v>
      </c>
      <c r="F39" s="27">
        <f t="shared" si="0"/>
        <v>-65</v>
      </c>
    </row>
    <row r="40" spans="1:6" ht="141.75" customHeight="1" x14ac:dyDescent="0.25">
      <c r="A40" s="3">
        <v>33</v>
      </c>
      <c r="B40" s="18" t="s">
        <v>47</v>
      </c>
      <c r="C40" s="6">
        <v>0</v>
      </c>
      <c r="D40" s="6">
        <v>0.4</v>
      </c>
      <c r="E40" s="27"/>
      <c r="F40" s="27">
        <f t="shared" si="0"/>
        <v>0.4</v>
      </c>
    </row>
    <row r="41" spans="1:6" ht="98.25" customHeight="1" x14ac:dyDescent="0.25">
      <c r="A41" s="3">
        <v>34</v>
      </c>
      <c r="B41" s="18" t="s">
        <v>26</v>
      </c>
      <c r="C41" s="6">
        <v>48</v>
      </c>
      <c r="D41" s="6">
        <v>0</v>
      </c>
      <c r="E41" s="27"/>
      <c r="F41" s="27">
        <f t="shared" si="0"/>
        <v>-48</v>
      </c>
    </row>
    <row r="42" spans="1:6" s="9" customFormat="1" ht="30.75" customHeight="1" x14ac:dyDescent="0.2">
      <c r="A42" s="7">
        <v>35</v>
      </c>
      <c r="B42" s="21" t="s">
        <v>40</v>
      </c>
      <c r="C42" s="5">
        <f>C43</f>
        <v>0</v>
      </c>
      <c r="D42" s="5">
        <f>D43</f>
        <v>1.7</v>
      </c>
      <c r="E42" s="4"/>
      <c r="F42" s="4">
        <f t="shared" si="0"/>
        <v>1.7</v>
      </c>
    </row>
    <row r="43" spans="1:6" ht="47.25" customHeight="1" x14ac:dyDescent="0.25">
      <c r="A43" s="3">
        <v>36</v>
      </c>
      <c r="B43" s="18" t="s">
        <v>41</v>
      </c>
      <c r="C43" s="6">
        <v>0</v>
      </c>
      <c r="D43" s="6">
        <v>1.7</v>
      </c>
      <c r="E43" s="27"/>
      <c r="F43" s="27">
        <f t="shared" si="0"/>
        <v>1.7</v>
      </c>
    </row>
    <row r="44" spans="1:6" ht="31.5" x14ac:dyDescent="0.25">
      <c r="A44" s="34">
        <v>37</v>
      </c>
      <c r="B44" s="31" t="s">
        <v>48</v>
      </c>
      <c r="C44" s="33">
        <f>C45</f>
        <v>0</v>
      </c>
      <c r="D44" s="33">
        <f>D45</f>
        <v>19</v>
      </c>
      <c r="E44" s="33"/>
      <c r="F44" s="4">
        <f t="shared" si="0"/>
        <v>19</v>
      </c>
    </row>
    <row r="45" spans="1:6" ht="31.5" x14ac:dyDescent="0.25">
      <c r="A45" s="30">
        <v>38</v>
      </c>
      <c r="B45" s="18" t="s">
        <v>31</v>
      </c>
      <c r="C45" s="32">
        <v>0</v>
      </c>
      <c r="D45" s="32">
        <v>19</v>
      </c>
      <c r="E45" s="32"/>
      <c r="F45" s="27">
        <f t="shared" si="0"/>
        <v>19</v>
      </c>
    </row>
    <row r="46" spans="1:6" hidden="1" x14ac:dyDescent="0.25"/>
    <row r="47" spans="1:6" hidden="1" x14ac:dyDescent="0.25"/>
    <row r="48" spans="1:6" hidden="1" x14ac:dyDescent="0.25"/>
    <row r="49" spans="1:13" hidden="1" x14ac:dyDescent="0.25"/>
    <row r="50" spans="1:13" hidden="1" x14ac:dyDescent="0.25"/>
    <row r="51" spans="1:13" hidden="1" x14ac:dyDescent="0.25"/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hidden="1" x14ac:dyDescent="0.25"/>
    <row r="84" spans="2:13" hidden="1" x14ac:dyDescent="0.25"/>
    <row r="85" spans="2:13" hidden="1" x14ac:dyDescent="0.25"/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hidden="1" x14ac:dyDescent="0.25"/>
    <row r="103" spans="2:13" hidden="1" x14ac:dyDescent="0.25"/>
    <row r="104" spans="2:13" x14ac:dyDescent="0.25"/>
    <row r="105" spans="2:13" x14ac:dyDescent="0.25"/>
    <row r="106" spans="2:13" x14ac:dyDescent="0.25"/>
    <row r="107" spans="2:13" x14ac:dyDescent="0.25"/>
    <row r="108" spans="2:13" s="16" customFormat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x14ac:dyDescent="0.25"/>
    <row r="110" spans="2:13" x14ac:dyDescent="0.25"/>
    <row r="111" spans="2:13" x14ac:dyDescent="0.25"/>
    <row r="112" spans="2:13" x14ac:dyDescent="0.25"/>
    <row r="113" spans="2:13" x14ac:dyDescent="0.25"/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2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2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2:13" s="16" customFormat="1" x14ac:dyDescent="0.25">
      <c r="B122" s="19"/>
      <c r="C122" s="13"/>
      <c r="D122" s="13"/>
      <c r="E122" s="13"/>
      <c r="F122" s="13"/>
      <c r="G122" s="1"/>
      <c r="H122" s="1"/>
      <c r="I122" s="1"/>
      <c r="J122" s="1"/>
      <c r="K122" s="1"/>
      <c r="L122" s="1"/>
      <c r="M122" s="1"/>
    </row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x14ac:dyDescent="0.25"/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x14ac:dyDescent="0.25"/>
    <row r="131" spans="1:13" x14ac:dyDescent="0.25"/>
    <row r="132" spans="1:13" x14ac:dyDescent="0.25"/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1:13" s="12" customFormat="1" x14ac:dyDescent="0.25">
      <c r="A145" s="16"/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1:13" s="12" customFormat="1" x14ac:dyDescent="0.25">
      <c r="A146" s="16"/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1:13" s="12" customFormat="1" x14ac:dyDescent="0.25">
      <c r="A147" s="16"/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1:13" s="12" customFormat="1" x14ac:dyDescent="0.25">
      <c r="A148" s="16"/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1:13" s="12" customFormat="1" x14ac:dyDescent="0.25">
      <c r="A149" s="16"/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1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1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1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1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1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1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1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1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1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1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1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x14ac:dyDescent="0.25"/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x14ac:dyDescent="0.25"/>
    <row r="188" spans="2:13" x14ac:dyDescent="0.25"/>
    <row r="189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"/>
  <sheetViews>
    <sheetView topLeftCell="A31" workbookViewId="0">
      <selection activeCell="B14" sqref="B1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7" t="s">
        <v>10</v>
      </c>
      <c r="B2" s="37"/>
      <c r="C2" s="37"/>
      <c r="D2" s="37"/>
      <c r="E2" s="37"/>
      <c r="F2" s="37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38" t="s">
        <v>0</v>
      </c>
      <c r="B5" s="39" t="s">
        <v>1</v>
      </c>
      <c r="C5" s="42" t="s">
        <v>12</v>
      </c>
      <c r="D5" s="42" t="s">
        <v>11</v>
      </c>
      <c r="E5" s="42"/>
      <c r="F5" s="42"/>
    </row>
    <row r="6" spans="1:13" ht="36" customHeight="1" x14ac:dyDescent="0.25">
      <c r="A6" s="38"/>
      <c r="B6" s="40"/>
      <c r="C6" s="42"/>
      <c r="D6" s="42" t="s">
        <v>2</v>
      </c>
      <c r="E6" s="42" t="s">
        <v>3</v>
      </c>
      <c r="F6" s="42"/>
    </row>
    <row r="7" spans="1:13" ht="25.5" customHeight="1" x14ac:dyDescent="0.25">
      <c r="A7" s="38"/>
      <c r="B7" s="41"/>
      <c r="C7" s="42"/>
      <c r="D7" s="42"/>
      <c r="E7" s="24" t="s">
        <v>4</v>
      </c>
      <c r="F7" s="24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C9+C10+C11</f>
        <v>269.39999999999998</v>
      </c>
      <c r="D8" s="4">
        <f>D9+D10+D11</f>
        <v>0</v>
      </c>
      <c r="E8" s="4">
        <f>D8/C8*100</f>
        <v>0</v>
      </c>
      <c r="F8" s="4">
        <f>D8-C8</f>
        <v>-269.39999999999998</v>
      </c>
    </row>
    <row r="9" spans="1:13" ht="70.5" customHeight="1" x14ac:dyDescent="0.25">
      <c r="A9" s="3">
        <v>2</v>
      </c>
      <c r="B9" s="18" t="s">
        <v>19</v>
      </c>
      <c r="C9" s="26">
        <v>46.9</v>
      </c>
      <c r="D9" s="26">
        <v>0</v>
      </c>
      <c r="E9" s="26"/>
      <c r="F9" s="26">
        <f t="shared" ref="F9:F38" si="0">D9-C9</f>
        <v>-46.9</v>
      </c>
    </row>
    <row r="10" spans="1:13" ht="31.5" customHeight="1" x14ac:dyDescent="0.25">
      <c r="A10" s="3">
        <v>3</v>
      </c>
      <c r="B10" s="18" t="s">
        <v>20</v>
      </c>
      <c r="C10" s="26">
        <v>135</v>
      </c>
      <c r="D10" s="26">
        <v>0</v>
      </c>
      <c r="E10" s="26"/>
      <c r="F10" s="26">
        <f t="shared" si="0"/>
        <v>-135</v>
      </c>
    </row>
    <row r="11" spans="1:13" ht="49.5" customHeight="1" x14ac:dyDescent="0.25">
      <c r="A11" s="3">
        <v>4</v>
      </c>
      <c r="B11" s="18" t="s">
        <v>9</v>
      </c>
      <c r="C11" s="26">
        <v>87.5</v>
      </c>
      <c r="D11" s="26">
        <v>0</v>
      </c>
      <c r="E11" s="26"/>
      <c r="F11" s="26">
        <f t="shared" si="0"/>
        <v>-87.5</v>
      </c>
    </row>
    <row r="12" spans="1:13" s="9" customFormat="1" ht="31.5" customHeight="1" x14ac:dyDescent="0.2">
      <c r="A12" s="7">
        <v>5</v>
      </c>
      <c r="B12" s="21" t="s">
        <v>14</v>
      </c>
      <c r="C12" s="4">
        <f>C13+C14+C15+C16+C17+C18+C19+C20+C21+C22+C23</f>
        <v>59286.799999999996</v>
      </c>
      <c r="D12" s="4">
        <f>D13+D14+D15+D16+D17+D18+D19+D20+D21+D22+D23+D24</f>
        <v>3638.5</v>
      </c>
      <c r="E12" s="4">
        <f t="shared" ref="E12:E34" si="1">D12/C12*100</f>
        <v>6.1371165250949629</v>
      </c>
      <c r="F12" s="4">
        <f t="shared" si="0"/>
        <v>-55648.299999999996</v>
      </c>
    </row>
    <row r="13" spans="1:13" ht="78.75" customHeight="1" x14ac:dyDescent="0.25">
      <c r="A13" s="3">
        <v>6</v>
      </c>
      <c r="B13" s="18" t="s">
        <v>21</v>
      </c>
      <c r="C13" s="26">
        <v>32445.9</v>
      </c>
      <c r="D13" s="26">
        <v>2021.2</v>
      </c>
      <c r="E13" s="26">
        <f t="shared" si="1"/>
        <v>6.2294465556510987</v>
      </c>
      <c r="F13" s="26">
        <f t="shared" si="0"/>
        <v>-30424.7</v>
      </c>
    </row>
    <row r="14" spans="1:13" ht="78.75" customHeight="1" x14ac:dyDescent="0.25">
      <c r="A14" s="3">
        <v>7</v>
      </c>
      <c r="B14" s="18" t="s">
        <v>22</v>
      </c>
      <c r="C14" s="26">
        <v>4797.7</v>
      </c>
      <c r="D14" s="26">
        <v>0</v>
      </c>
      <c r="E14" s="26"/>
      <c r="F14" s="26">
        <f t="shared" si="0"/>
        <v>-4797.7</v>
      </c>
    </row>
    <row r="15" spans="1:13" ht="33.75" customHeight="1" x14ac:dyDescent="0.25">
      <c r="A15" s="3">
        <v>8</v>
      </c>
      <c r="B15" s="18" t="s">
        <v>23</v>
      </c>
      <c r="C15" s="26">
        <v>5762.7</v>
      </c>
      <c r="D15" s="26">
        <v>347.5</v>
      </c>
      <c r="E15" s="26">
        <f t="shared" si="1"/>
        <v>6.0301594738577409</v>
      </c>
      <c r="F15" s="26">
        <f t="shared" si="0"/>
        <v>-5415.2</v>
      </c>
    </row>
    <row r="16" spans="1:13" ht="112.5" customHeight="1" x14ac:dyDescent="0.25">
      <c r="A16" s="3">
        <v>9</v>
      </c>
      <c r="B16" s="18" t="s">
        <v>24</v>
      </c>
      <c r="C16" s="26">
        <v>49.7</v>
      </c>
      <c r="D16" s="26">
        <v>1.2</v>
      </c>
      <c r="E16" s="26">
        <f t="shared" si="1"/>
        <v>2.4144869215291749</v>
      </c>
      <c r="F16" s="26">
        <f t="shared" si="0"/>
        <v>-48.5</v>
      </c>
    </row>
    <row r="17" spans="1:7" ht="48.75" customHeight="1" x14ac:dyDescent="0.25">
      <c r="A17" s="3">
        <v>10</v>
      </c>
      <c r="B17" s="18" t="s">
        <v>25</v>
      </c>
      <c r="C17" s="26">
        <v>75</v>
      </c>
      <c r="D17" s="26">
        <v>0</v>
      </c>
      <c r="E17" s="26"/>
      <c r="F17" s="26">
        <f t="shared" si="0"/>
        <v>-75</v>
      </c>
    </row>
    <row r="18" spans="1:7" ht="96.75" customHeight="1" x14ac:dyDescent="0.25">
      <c r="A18" s="3">
        <v>11</v>
      </c>
      <c r="B18" s="18" t="s">
        <v>26</v>
      </c>
      <c r="C18" s="26">
        <v>8488</v>
      </c>
      <c r="D18" s="26">
        <v>648.4</v>
      </c>
      <c r="E18" s="26">
        <f t="shared" si="1"/>
        <v>7.6390197926484449</v>
      </c>
      <c r="F18" s="26">
        <f t="shared" si="0"/>
        <v>-7839.6</v>
      </c>
    </row>
    <row r="19" spans="1:7" ht="31.5" customHeight="1" x14ac:dyDescent="0.25">
      <c r="A19" s="3">
        <v>12</v>
      </c>
      <c r="B19" s="18" t="s">
        <v>20</v>
      </c>
      <c r="C19" s="26">
        <v>1528.5</v>
      </c>
      <c r="D19" s="26">
        <v>0</v>
      </c>
      <c r="E19" s="26">
        <f t="shared" si="1"/>
        <v>0</v>
      </c>
      <c r="F19" s="26">
        <f t="shared" si="0"/>
        <v>-1528.5</v>
      </c>
      <c r="G19" s="25"/>
    </row>
    <row r="20" spans="1:7" ht="100.5" customHeight="1" x14ac:dyDescent="0.25">
      <c r="A20" s="3">
        <v>13</v>
      </c>
      <c r="B20" s="18" t="s">
        <v>27</v>
      </c>
      <c r="C20" s="26">
        <v>2409.3000000000002</v>
      </c>
      <c r="D20" s="26">
        <v>172.7</v>
      </c>
      <c r="E20" s="26">
        <f t="shared" si="1"/>
        <v>7.168057112024238</v>
      </c>
      <c r="F20" s="26">
        <f t="shared" si="0"/>
        <v>-2236.6000000000004</v>
      </c>
    </row>
    <row r="21" spans="1:7" ht="50.25" customHeight="1" x14ac:dyDescent="0.25">
      <c r="A21" s="3">
        <v>14</v>
      </c>
      <c r="B21" s="18" t="s">
        <v>28</v>
      </c>
      <c r="C21" s="26">
        <v>3280</v>
      </c>
      <c r="D21" s="26">
        <v>436.3</v>
      </c>
      <c r="E21" s="26">
        <f t="shared" si="1"/>
        <v>13.301829268292684</v>
      </c>
      <c r="F21" s="26">
        <f t="shared" si="0"/>
        <v>-2843.7</v>
      </c>
    </row>
    <row r="22" spans="1:7" ht="63.75" customHeight="1" x14ac:dyDescent="0.25">
      <c r="A22" s="3">
        <v>15</v>
      </c>
      <c r="B22" s="18" t="s">
        <v>29</v>
      </c>
      <c r="C22" s="26">
        <v>450</v>
      </c>
      <c r="D22" s="26">
        <v>8.1</v>
      </c>
      <c r="E22" s="26">
        <f t="shared" si="1"/>
        <v>1.7999999999999998</v>
      </c>
      <c r="F22" s="26">
        <f t="shared" si="0"/>
        <v>-441.9</v>
      </c>
    </row>
    <row r="23" spans="1:7" ht="78.75" customHeight="1" x14ac:dyDescent="0.25">
      <c r="A23" s="3">
        <v>16</v>
      </c>
      <c r="B23" s="18" t="s">
        <v>30</v>
      </c>
      <c r="C23" s="26">
        <v>0</v>
      </c>
      <c r="D23" s="26">
        <v>1.8</v>
      </c>
      <c r="E23" s="26"/>
      <c r="F23" s="26">
        <f t="shared" si="0"/>
        <v>1.8</v>
      </c>
    </row>
    <row r="24" spans="1:7" ht="34.5" customHeight="1" x14ac:dyDescent="0.25">
      <c r="A24" s="3">
        <v>17</v>
      </c>
      <c r="B24" s="18" t="s">
        <v>31</v>
      </c>
      <c r="C24" s="26">
        <v>0</v>
      </c>
      <c r="D24" s="26">
        <v>1.3</v>
      </c>
      <c r="E24" s="26"/>
      <c r="F24" s="26">
        <f t="shared" si="0"/>
        <v>1.3</v>
      </c>
    </row>
    <row r="25" spans="1:7" s="9" customFormat="1" ht="30.75" customHeight="1" x14ac:dyDescent="0.2">
      <c r="A25" s="7">
        <v>18</v>
      </c>
      <c r="B25" s="21" t="s">
        <v>15</v>
      </c>
      <c r="C25" s="8">
        <f>C28+C27+C29</f>
        <v>5025095.9000000004</v>
      </c>
      <c r="D25" s="8">
        <f>D28+D27+D29+D26</f>
        <v>128710.59999999999</v>
      </c>
      <c r="E25" s="4">
        <f t="shared" si="1"/>
        <v>2.5613560927265087</v>
      </c>
      <c r="F25" s="4">
        <f t="shared" si="0"/>
        <v>-4896385.3000000007</v>
      </c>
    </row>
    <row r="26" spans="1:7" ht="30.75" customHeight="1" x14ac:dyDescent="0.25">
      <c r="A26" s="3">
        <v>19</v>
      </c>
      <c r="B26" s="18" t="s">
        <v>31</v>
      </c>
      <c r="C26" s="28">
        <v>0</v>
      </c>
      <c r="D26" s="28">
        <v>1.7</v>
      </c>
      <c r="E26" s="26"/>
      <c r="F26" s="26">
        <f t="shared" si="0"/>
        <v>1.7</v>
      </c>
    </row>
    <row r="27" spans="1:7" ht="31.5" x14ac:dyDescent="0.25">
      <c r="A27" s="3">
        <v>20</v>
      </c>
      <c r="B27" s="22" t="s">
        <v>7</v>
      </c>
      <c r="C27" s="11">
        <v>5025095.9000000004</v>
      </c>
      <c r="D27" s="26">
        <v>165969.29999999999</v>
      </c>
      <c r="E27" s="26">
        <f t="shared" si="1"/>
        <v>3.3028086090854503</v>
      </c>
      <c r="F27" s="26">
        <f t="shared" si="0"/>
        <v>-4859126.6000000006</v>
      </c>
    </row>
    <row r="28" spans="1:7" ht="94.5" x14ac:dyDescent="0.25">
      <c r="A28" s="3">
        <v>21</v>
      </c>
      <c r="B28" s="23" t="s">
        <v>32</v>
      </c>
      <c r="C28" s="26">
        <v>0</v>
      </c>
      <c r="D28" s="26">
        <v>-1141.4000000000001</v>
      </c>
      <c r="E28" s="26"/>
      <c r="F28" s="26">
        <f t="shared" si="0"/>
        <v>-1141.4000000000001</v>
      </c>
    </row>
    <row r="29" spans="1:7" ht="47.25" x14ac:dyDescent="0.25">
      <c r="A29" s="3">
        <v>22</v>
      </c>
      <c r="B29" s="23" t="s">
        <v>33</v>
      </c>
      <c r="C29" s="26">
        <v>0</v>
      </c>
      <c r="D29" s="26">
        <v>-36119</v>
      </c>
      <c r="E29" s="26"/>
      <c r="F29" s="26">
        <f t="shared" si="0"/>
        <v>-36119</v>
      </c>
    </row>
    <row r="30" spans="1:7" s="9" customFormat="1" ht="30.75" customHeight="1" x14ac:dyDescent="0.2">
      <c r="A30" s="7">
        <v>23</v>
      </c>
      <c r="B30" s="21" t="s">
        <v>16</v>
      </c>
      <c r="C30" s="4">
        <f>C31+C32</f>
        <v>1975.3</v>
      </c>
      <c r="D30" s="4">
        <f>D31+D32</f>
        <v>34.799999999999997</v>
      </c>
      <c r="E30" s="4">
        <f t="shared" si="1"/>
        <v>1.7617577076899711</v>
      </c>
      <c r="F30" s="4">
        <f t="shared" si="0"/>
        <v>-1940.5</v>
      </c>
    </row>
    <row r="31" spans="1:7" ht="31.5" x14ac:dyDescent="0.25">
      <c r="A31" s="3">
        <v>24</v>
      </c>
      <c r="B31" s="22" t="s">
        <v>20</v>
      </c>
      <c r="C31" s="26">
        <v>222.1</v>
      </c>
      <c r="D31" s="26">
        <v>34.799999999999997</v>
      </c>
      <c r="E31" s="26">
        <f t="shared" si="1"/>
        <v>15.668617739756865</v>
      </c>
      <c r="F31" s="26">
        <f t="shared" si="0"/>
        <v>-187.3</v>
      </c>
    </row>
    <row r="32" spans="1:7" ht="33" customHeight="1" x14ac:dyDescent="0.25">
      <c r="A32" s="3">
        <v>25</v>
      </c>
      <c r="B32" s="22" t="s">
        <v>34</v>
      </c>
      <c r="C32" s="26">
        <v>1753.2</v>
      </c>
      <c r="D32" s="26">
        <v>0</v>
      </c>
      <c r="E32" s="26"/>
      <c r="F32" s="26">
        <f t="shared" si="0"/>
        <v>-1753.2</v>
      </c>
    </row>
    <row r="33" spans="1:13" s="9" customFormat="1" ht="31.5" x14ac:dyDescent="0.2">
      <c r="A33" s="7">
        <v>26</v>
      </c>
      <c r="B33" s="21" t="s">
        <v>17</v>
      </c>
      <c r="C33" s="4">
        <f>C34+C35</f>
        <v>13948.099999999999</v>
      </c>
      <c r="D33" s="4">
        <f>D34+D35</f>
        <v>28.6</v>
      </c>
      <c r="E33" s="4">
        <f t="shared" si="1"/>
        <v>0.20504584853851066</v>
      </c>
      <c r="F33" s="4">
        <f t="shared" si="0"/>
        <v>-13919.499999999998</v>
      </c>
    </row>
    <row r="34" spans="1:13" ht="79.5" customHeight="1" x14ac:dyDescent="0.25">
      <c r="A34" s="3">
        <v>27</v>
      </c>
      <c r="B34" s="18" t="s">
        <v>35</v>
      </c>
      <c r="C34" s="26">
        <v>13895.8</v>
      </c>
      <c r="D34" s="26">
        <v>28.6</v>
      </c>
      <c r="E34" s="26">
        <f t="shared" si="1"/>
        <v>0.20581758516961959</v>
      </c>
      <c r="F34" s="26">
        <f t="shared" si="0"/>
        <v>-13867.199999999999</v>
      </c>
    </row>
    <row r="35" spans="1:13" ht="48" customHeight="1" x14ac:dyDescent="0.25">
      <c r="A35" s="3">
        <v>28</v>
      </c>
      <c r="B35" s="22" t="s">
        <v>36</v>
      </c>
      <c r="C35" s="26">
        <v>52.3</v>
      </c>
      <c r="D35" s="26">
        <v>0</v>
      </c>
      <c r="E35" s="26"/>
      <c r="F35" s="26">
        <f t="shared" si="0"/>
        <v>-52.3</v>
      </c>
    </row>
    <row r="36" spans="1:13" s="9" customFormat="1" ht="30" customHeight="1" x14ac:dyDescent="0.2">
      <c r="A36" s="7">
        <v>29</v>
      </c>
      <c r="B36" s="21" t="s">
        <v>18</v>
      </c>
      <c r="C36" s="5">
        <f>C37+C38</f>
        <v>118</v>
      </c>
      <c r="D36" s="5">
        <f>D37+D38</f>
        <v>0</v>
      </c>
      <c r="E36" s="4"/>
      <c r="F36" s="4">
        <f t="shared" si="0"/>
        <v>-118</v>
      </c>
    </row>
    <row r="37" spans="1:13" ht="32.25" customHeight="1" x14ac:dyDescent="0.25">
      <c r="A37" s="3">
        <v>30</v>
      </c>
      <c r="B37" s="18" t="s">
        <v>8</v>
      </c>
      <c r="C37" s="6">
        <v>70</v>
      </c>
      <c r="D37" s="6">
        <v>0</v>
      </c>
      <c r="E37" s="26"/>
      <c r="F37" s="26">
        <f t="shared" si="0"/>
        <v>-70</v>
      </c>
    </row>
    <row r="38" spans="1:13" ht="102" customHeight="1" x14ac:dyDescent="0.25">
      <c r="A38" s="3">
        <v>31</v>
      </c>
      <c r="B38" s="18" t="s">
        <v>26</v>
      </c>
      <c r="C38" s="6">
        <v>48</v>
      </c>
      <c r="D38" s="6">
        <v>0</v>
      </c>
      <c r="E38" s="26"/>
      <c r="F38" s="26">
        <f t="shared" si="0"/>
        <v>-48</v>
      </c>
    </row>
    <row r="39" spans="1:13" x14ac:dyDescent="0.25"/>
    <row r="40" spans="1:13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s="17" customFormat="1" hidden="1" x14ac:dyDescent="0.25">
      <c r="A47" s="16"/>
      <c r="B47" s="19"/>
      <c r="C47" s="13"/>
      <c r="D47" s="13"/>
      <c r="E47" s="13"/>
      <c r="F47" s="13"/>
      <c r="G47" s="1"/>
      <c r="H47" s="1"/>
      <c r="I47" s="1"/>
      <c r="J47" s="1"/>
      <c r="K47" s="1"/>
      <c r="L47" s="1"/>
      <c r="M47" s="1"/>
    </row>
    <row r="48" spans="1:13" s="17" customFormat="1" hidden="1" x14ac:dyDescent="0.25">
      <c r="A48" s="16"/>
      <c r="B48" s="19"/>
      <c r="C48" s="13"/>
      <c r="D48" s="13"/>
      <c r="E48" s="13"/>
      <c r="F48" s="13"/>
      <c r="G48" s="1"/>
      <c r="H48" s="1"/>
      <c r="I48" s="1"/>
      <c r="J48" s="1"/>
      <c r="K48" s="1"/>
      <c r="L48" s="1"/>
      <c r="M48" s="1"/>
    </row>
    <row r="49" spans="1:13" s="17" customFormat="1" hidden="1" x14ac:dyDescent="0.25">
      <c r="A49" s="16"/>
      <c r="B49" s="19"/>
      <c r="C49" s="13"/>
      <c r="D49" s="13"/>
      <c r="E49" s="13"/>
      <c r="F49" s="13"/>
      <c r="G49" s="1"/>
      <c r="H49" s="1"/>
      <c r="I49" s="1"/>
      <c r="J49" s="1"/>
      <c r="K49" s="1"/>
      <c r="L49" s="1"/>
      <c r="M49" s="1"/>
    </row>
    <row r="50" spans="1:13" s="17" customFormat="1" hidden="1" x14ac:dyDescent="0.25">
      <c r="A50" s="16"/>
      <c r="B50" s="19"/>
      <c r="C50" s="13"/>
      <c r="D50" s="13"/>
      <c r="E50" s="13"/>
      <c r="F50" s="13"/>
      <c r="G50" s="1"/>
      <c r="H50" s="1"/>
      <c r="I50" s="1"/>
      <c r="J50" s="1"/>
      <c r="K50" s="1"/>
      <c r="L50" s="1"/>
      <c r="M50" s="1"/>
    </row>
    <row r="51" spans="1:13" s="17" customFormat="1" hidden="1" x14ac:dyDescent="0.25">
      <c r="A51" s="16"/>
      <c r="B51" s="19"/>
      <c r="C51" s="13"/>
      <c r="D51" s="13"/>
      <c r="E51" s="13"/>
      <c r="F51" s="13"/>
      <c r="G51" s="1"/>
      <c r="H51" s="1"/>
      <c r="I51" s="1"/>
      <c r="J51" s="1"/>
      <c r="K51" s="1"/>
      <c r="L51" s="1"/>
      <c r="M51" s="1"/>
    </row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6" customFormat="1" hidden="1" x14ac:dyDescent="0.25"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6" customFormat="1" hidden="1" x14ac:dyDescent="0.25"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2:13" s="16" customFormat="1" hidden="1" x14ac:dyDescent="0.25"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2:13" s="16" customFormat="1" hidden="1" x14ac:dyDescent="0.25"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2:13" s="16" customFormat="1" hidden="1" x14ac:dyDescent="0.25"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2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2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2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2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2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2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2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2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2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2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2:13" hidden="1" x14ac:dyDescent="0.25"/>
    <row r="79" spans="2:13" hidden="1" x14ac:dyDescent="0.25"/>
    <row r="80" spans="2:13" hidden="1" x14ac:dyDescent="0.25"/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hidden="1" x14ac:dyDescent="0.25"/>
    <row r="98" spans="2:13" hidden="1" x14ac:dyDescent="0.25"/>
    <row r="99" spans="2:13" x14ac:dyDescent="0.25"/>
    <row r="100" spans="2:13" x14ac:dyDescent="0.25"/>
    <row r="101" spans="2:13" x14ac:dyDescent="0.25"/>
    <row r="102" spans="2:13" x14ac:dyDescent="0.25"/>
    <row r="103" spans="2:13" s="16" customFormat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x14ac:dyDescent="0.25"/>
    <row r="105" spans="2:13" x14ac:dyDescent="0.25"/>
    <row r="106" spans="2:13" x14ac:dyDescent="0.25"/>
    <row r="107" spans="2:13" x14ac:dyDescent="0.25"/>
    <row r="108" spans="2:13" x14ac:dyDescent="0.25"/>
    <row r="109" spans="2:13" x14ac:dyDescent="0.25"/>
    <row r="110" spans="2:13" x14ac:dyDescent="0.25"/>
    <row r="111" spans="2:13" x14ac:dyDescent="0.25"/>
    <row r="112" spans="2:13" x14ac:dyDescent="0.25"/>
    <row r="113" spans="1:13" x14ac:dyDescent="0.25"/>
    <row r="114" spans="1:13" s="16" customFormat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1:13" s="16" customFormat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1:13" s="16" customFormat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1:13" s="16" customFormat="1" x14ac:dyDescent="0.25"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1:13" s="16" customFormat="1" x14ac:dyDescent="0.25"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1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1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1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1:13" x14ac:dyDescent="0.25"/>
    <row r="123" spans="1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1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1:13" x14ac:dyDescent="0.25"/>
    <row r="126" spans="1:13" x14ac:dyDescent="0.25"/>
    <row r="127" spans="1:13" x14ac:dyDescent="0.25"/>
    <row r="128" spans="1:13" s="12" customFormat="1" x14ac:dyDescent="0.25">
      <c r="A128" s="16"/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2" customFormat="1" x14ac:dyDescent="0.25">
      <c r="A129" s="16"/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s="12" customFormat="1" x14ac:dyDescent="0.25">
      <c r="A130" s="16"/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1:13" s="12" customFormat="1" x14ac:dyDescent="0.25">
      <c r="A131" s="16"/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1:13" s="12" customFormat="1" x14ac:dyDescent="0.25">
      <c r="A132" s="16"/>
      <c r="B132" s="19"/>
      <c r="C132" s="13"/>
      <c r="D132" s="13"/>
      <c r="E132" s="13"/>
      <c r="F132" s="13"/>
      <c r="G132" s="1"/>
      <c r="H132" s="1"/>
      <c r="I132" s="1"/>
      <c r="J132" s="1"/>
      <c r="K132" s="1"/>
      <c r="L132" s="1"/>
      <c r="M132" s="1"/>
    </row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01.05.2026  </vt:lpstr>
      <vt:lpstr>на 01.04.2026  </vt:lpstr>
      <vt:lpstr>на 01.03.2026 </vt:lpstr>
      <vt:lpstr>на 01.02.2026</vt:lpstr>
    </vt:vector>
  </TitlesOfParts>
  <Company>МКУ "ФУ г. Канска"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pleskach</dc:creator>
  <cp:lastModifiedBy>116</cp:lastModifiedBy>
  <cp:lastPrinted>2026-05-05T01:39:27Z</cp:lastPrinted>
  <dcterms:created xsi:type="dcterms:W3CDTF">2013-06-21T00:40:31Z</dcterms:created>
  <dcterms:modified xsi:type="dcterms:W3CDTF">2026-05-05T01:42:00Z</dcterms:modified>
</cp:coreProperties>
</file>